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36" tabRatio="563" firstSheet="1" activeTab="1"/>
  </bookViews>
  <sheets>
    <sheet name="sdp iul-dec 2016 ro" sheetId="1" state="hidden" r:id="rId1"/>
    <sheet name="sdp 2020 lunar ro " sheetId="2" r:id="rId2"/>
  </sheets>
  <definedNames>
    <definedName name="_xlnm.Print_Area" localSheetId="1">'sdp 2020 lunar ro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<sst xmlns="http://schemas.openxmlformats.org/spreadsheetml/2006/main" count="107" uniqueCount="91">
  <si>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</si>
  <si>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</si>
  <si>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</si>
  <si>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</si>
  <si>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</si>
  <si>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</si>
  <si>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</si>
  <si>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</si>
  <si>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</si>
  <si>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</si>
  <si>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</si>
  <si>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</si>
  <si>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</si>
  <si>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</si>
  <si>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</si>
  <si>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</si>
  <si>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</si>
  <si>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</si>
  <si>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</si>
  <si>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</si>
  <si>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</si>
  <si>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</si>
  <si>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</si>
  <si>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</si>
  <si>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</si>
  <si>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</si>
  <si>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</si>
  <si>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</si>
  <si>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</si>
  <si>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</si>
  <si>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</si>
  <si>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</si>
  <si>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</si>
  <si>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</si>
  <si>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</si>
  <si>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</si>
  <si>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</si>
  <si>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</si>
  <si>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</si>
  <si>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</si>
  <si>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</si>
  <si>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</si>
  <si>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</si>
  <si>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</si>
  <si>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</si>
  <si>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</si>
  <si>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</si>
  <si>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</si>
  <si>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</si>
  <si>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</si>
  <si>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</si>
  <si>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</si>
  <si>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</si>
  <si>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</si>
  <si>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</si>
  <si>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</si>
  <si>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</si>
  <si>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</si>
  <si>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</si>
  <si>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</si>
  <si>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</si>
  <si>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</si>
  <si>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</si>
  <si>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</si>
  <si>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</si>
  <si>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</si>
  <si>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</si>
  <si>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</si>
  <si>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</si>
  <si>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2019</t>
  </si>
  <si>
    <t>Total  2020</t>
  </si>
  <si>
    <t>Serviciul datoriei publice guvernamentale*)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</si>
  <si>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</si>
  <si>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</si>
  <si>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</si>
  <si>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</si>
  <si>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</si>
  <si>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</si>
  <si>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</si>
  <si>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*) proiectie pe baza cursului de schimb valutar mediu comunicat pe anul 2020, cf CNSP Prognoza  august 2020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</si>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</sst>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mmm\-yy;@"/>
    <numFmt numFmtId="187" formatCode="#,##0.0"/>
    <numFmt numFmtId="188" formatCode="#,##0.000"/>
    <numFmt numFmtId="189" formatCode="#,##0.0000"/>
    <numFmt numFmtId="190" formatCode="0.0%"/>
    <numFmt numFmtId="191" formatCode="mm/yy"/>
    <numFmt numFmtId="192" formatCode="0.0"/>
    <numFmt numFmtId="19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87" fontId="3" fillId="0" borderId="0" xfId="0" applyNumberFormat="1" applyFont="1" applyAlignment="1">
      <alignment/>
    </xf>
    <xf numFmtId="187" fontId="3" fillId="0" borderId="13" xfId="0" applyNumberFormat="1" applyFont="1" applyBorder="1" applyAlignment="1">
      <alignment/>
    </xf>
    <xf numFmtId="18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9" fontId="3" fillId="0" borderId="0" xfId="0" applyNumberFormat="1" applyFont="1" applyFill="1" applyAlignment="1">
      <alignment/>
    </xf>
    <xf numFmtId="18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87" fontId="0" fillId="0" borderId="0" xfId="0" applyNumberFormat="1" applyFont="1" applyBorder="1" applyAlignment="1">
      <alignment vertical="top" wrapText="1"/>
    </xf>
    <xf numFmtId="18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19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9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 horizontal="left" vertical="top" wrapText="1"/>
    </xf>
    <xf numFmtId="4" fontId="6" fillId="0" borderId="21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193" fontId="5" fillId="34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left" vertical="top" wrapText="1"/>
    </xf>
    <xf numFmtId="187" fontId="5" fillId="0" borderId="26" xfId="0" applyNumberFormat="1" applyFont="1" applyBorder="1" applyAlignment="1">
      <alignment/>
    </xf>
    <xf numFmtId="187" fontId="5" fillId="0" borderId="27" xfId="0" applyNumberFormat="1" applyFont="1" applyFill="1" applyBorder="1" applyAlignment="1">
      <alignment/>
    </xf>
    <xf numFmtId="187" fontId="5" fillId="0" borderId="27" xfId="0" applyNumberFormat="1" applyFont="1" applyBorder="1" applyAlignment="1">
      <alignment/>
    </xf>
    <xf numFmtId="0" fontId="5" fillId="35" borderId="28" xfId="0" applyNumberFormat="1" applyFont="1" applyFill="1" applyBorder="1" applyAlignment="1">
      <alignment horizontal="right" vertical="center" wrapText="1"/>
    </xf>
    <xf numFmtId="187" fontId="5" fillId="35" borderId="29" xfId="0" applyNumberFormat="1" applyFont="1" applyFill="1" applyBorder="1" applyAlignment="1">
      <alignment/>
    </xf>
    <xf numFmtId="18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87" fontId="3" fillId="35" borderId="14" xfId="0" applyNumberFormat="1" applyFont="1" applyFill="1" applyBorder="1" applyAlignment="1">
      <alignment/>
    </xf>
    <xf numFmtId="0" fontId="3" fillId="0" borderId="30" xfId="0" applyNumberFormat="1" applyFont="1" applyBorder="1" applyAlignment="1">
      <alignment horizontal="left" vertical="top" wrapText="1"/>
    </xf>
    <xf numFmtId="187" fontId="3" fillId="0" borderId="31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center" wrapText="1"/>
    </xf>
    <xf numFmtId="187" fontId="5" fillId="0" borderId="33" xfId="0" applyNumberFormat="1" applyFont="1" applyBorder="1" applyAlignment="1">
      <alignment horizontal="center" vertical="center"/>
    </xf>
    <xf numFmtId="187" fontId="5" fillId="0" borderId="2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left" vertical="center" wrapText="1"/>
    </xf>
    <xf numFmtId="187" fontId="8" fillId="0" borderId="24" xfId="0" applyNumberFormat="1" applyFont="1" applyBorder="1" applyAlignment="1">
      <alignment horizontal="center" vertical="center"/>
    </xf>
    <xf numFmtId="187" fontId="8" fillId="0" borderId="24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/>
    </xf>
    <xf numFmtId="187" fontId="62" fillId="0" borderId="14" xfId="0" applyNumberFormat="1" applyFont="1" applyFill="1" applyBorder="1" applyAlignment="1">
      <alignment/>
    </xf>
    <xf numFmtId="0" fontId="8" fillId="35" borderId="23" xfId="0" applyNumberFormat="1" applyFont="1" applyFill="1" applyBorder="1" applyAlignment="1">
      <alignment horizontal="left" vertical="top" wrapText="1"/>
    </xf>
    <xf numFmtId="187" fontId="8" fillId="35" borderId="34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left" vertical="center" wrapText="1"/>
    </xf>
    <xf numFmtId="187" fontId="5" fillId="0" borderId="35" xfId="0" applyNumberFormat="1" applyFont="1" applyBorder="1" applyAlignment="1">
      <alignment/>
    </xf>
    <xf numFmtId="187" fontId="63" fillId="0" borderId="27" xfId="0" applyNumberFormat="1" applyFont="1" applyFill="1" applyBorder="1" applyAlignment="1">
      <alignment/>
    </xf>
    <xf numFmtId="187" fontId="5" fillId="36" borderId="27" xfId="0" applyNumberFormat="1" applyFont="1" applyFill="1" applyBorder="1" applyAlignment="1">
      <alignment/>
    </xf>
    <xf numFmtId="187" fontId="8" fillId="0" borderId="33" xfId="0" applyNumberFormat="1" applyFont="1" applyBorder="1" applyAlignment="1">
      <alignment/>
    </xf>
    <xf numFmtId="187" fontId="9" fillId="0" borderId="24" xfId="0" applyNumberFormat="1" applyFont="1" applyBorder="1" applyAlignment="1">
      <alignment/>
    </xf>
    <xf numFmtId="187" fontId="3" fillId="0" borderId="13" xfId="0" applyNumberFormat="1" applyFont="1" applyFill="1" applyBorder="1" applyAlignment="1">
      <alignment/>
    </xf>
    <xf numFmtId="187" fontId="3" fillId="0" borderId="36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93" fontId="5" fillId="34" borderId="24" xfId="0" applyNumberFormat="1" applyFont="1" applyFill="1" applyBorder="1" applyAlignment="1">
      <alignment horizontal="center" vertical="center" wrapText="1"/>
    </xf>
    <xf numFmtId="193" fontId="5" fillId="34" borderId="34" xfId="0" applyNumberFormat="1" applyFont="1" applyFill="1" applyBorder="1" applyAlignment="1">
      <alignment horizontal="center" vertical="center" wrapText="1"/>
    </xf>
    <xf numFmtId="193" fontId="5" fillId="34" borderId="18" xfId="0" applyNumberFormat="1" applyFont="1" applyFill="1" applyBorder="1" applyAlignment="1">
      <alignment horizontal="center" vertical="center" wrapText="1"/>
    </xf>
    <xf numFmtId="187" fontId="5" fillId="0" borderId="37" xfId="0" applyNumberFormat="1" applyFont="1" applyBorder="1" applyAlignment="1">
      <alignment/>
    </xf>
    <xf numFmtId="187" fontId="5" fillId="0" borderId="38" xfId="0" applyNumberFormat="1" applyFont="1" applyBorder="1" applyAlignment="1">
      <alignment/>
    </xf>
    <xf numFmtId="187" fontId="5" fillId="35" borderId="39" xfId="0" applyNumberFormat="1" applyFont="1" applyFill="1" applyBorder="1" applyAlignment="1">
      <alignment/>
    </xf>
    <xf numFmtId="187" fontId="5" fillId="35" borderId="40" xfId="0" applyNumberFormat="1" applyFont="1" applyFill="1" applyBorder="1" applyAlignment="1">
      <alignment/>
    </xf>
    <xf numFmtId="187" fontId="3" fillId="0" borderId="38" xfId="0" applyNumberFormat="1" applyFont="1" applyBorder="1" applyAlignment="1">
      <alignment/>
    </xf>
    <xf numFmtId="187" fontId="3" fillId="35" borderId="15" xfId="0" applyNumberFormat="1" applyFont="1" applyFill="1" applyBorder="1" applyAlignment="1">
      <alignment/>
    </xf>
    <xf numFmtId="187" fontId="3" fillId="35" borderId="38" xfId="0" applyNumberFormat="1" applyFont="1" applyFill="1" applyBorder="1" applyAlignment="1">
      <alignment/>
    </xf>
    <xf numFmtId="187" fontId="3" fillId="0" borderId="41" xfId="0" applyNumberFormat="1" applyFont="1" applyBorder="1" applyAlignment="1">
      <alignment/>
    </xf>
    <xf numFmtId="187" fontId="3" fillId="0" borderId="42" xfId="0" applyNumberFormat="1" applyFont="1" applyBorder="1" applyAlignment="1">
      <alignment/>
    </xf>
    <xf numFmtId="187" fontId="5" fillId="0" borderId="43" xfId="0" applyNumberFormat="1" applyFont="1" applyBorder="1" applyAlignment="1">
      <alignment horizontal="center" vertical="center"/>
    </xf>
    <xf numFmtId="187" fontId="5" fillId="0" borderId="44" xfId="0" applyNumberFormat="1" applyFont="1" applyBorder="1" applyAlignment="1">
      <alignment horizontal="center" vertical="center"/>
    </xf>
    <xf numFmtId="187" fontId="8" fillId="0" borderId="43" xfId="0" applyNumberFormat="1" applyFont="1" applyFill="1" applyBorder="1" applyAlignment="1">
      <alignment horizontal="center" vertical="center"/>
    </xf>
    <xf numFmtId="187" fontId="8" fillId="0" borderId="44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/>
    </xf>
    <xf numFmtId="187" fontId="3" fillId="0" borderId="38" xfId="0" applyNumberFormat="1" applyFont="1" applyFill="1" applyBorder="1" applyAlignment="1">
      <alignment/>
    </xf>
    <xf numFmtId="187" fontId="62" fillId="0" borderId="15" xfId="0" applyNumberFormat="1" applyFont="1" applyFill="1" applyBorder="1" applyAlignment="1">
      <alignment/>
    </xf>
    <xf numFmtId="187" fontId="62" fillId="0" borderId="38" xfId="0" applyNumberFormat="1" applyFont="1" applyFill="1" applyBorder="1" applyAlignment="1">
      <alignment/>
    </xf>
    <xf numFmtId="187" fontId="8" fillId="35" borderId="43" xfId="0" applyNumberFormat="1" applyFont="1" applyFill="1" applyBorder="1" applyAlignment="1">
      <alignment/>
    </xf>
    <xf numFmtId="187" fontId="8" fillId="35" borderId="44" xfId="0" applyNumberFormat="1" applyFont="1" applyFill="1" applyBorder="1" applyAlignment="1">
      <alignment/>
    </xf>
    <xf numFmtId="187" fontId="5" fillId="0" borderId="45" xfId="0" applyNumberFormat="1" applyFont="1" applyBorder="1" applyAlignment="1">
      <alignment/>
    </xf>
    <xf numFmtId="187" fontId="8" fillId="0" borderId="24" xfId="0" applyNumberFormat="1" applyFont="1" applyBorder="1" applyAlignment="1">
      <alignment/>
    </xf>
    <xf numFmtId="187" fontId="9" fillId="0" borderId="43" xfId="0" applyNumberFormat="1" applyFont="1" applyBorder="1" applyAlignment="1">
      <alignment/>
    </xf>
    <xf numFmtId="187" fontId="9" fillId="0" borderId="44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/>
    </xf>
    <xf numFmtId="0" fontId="10" fillId="34" borderId="46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left" vertical="center" wrapText="1"/>
    </xf>
    <xf numFmtId="4" fontId="6" fillId="0" borderId="48" xfId="0" applyNumberFormat="1" applyFont="1" applyBorder="1" applyAlignment="1">
      <alignment vertical="center"/>
    </xf>
    <xf numFmtId="4" fontId="11" fillId="0" borderId="48" xfId="0" applyNumberFormat="1" applyFont="1" applyFill="1" applyBorder="1" applyAlignment="1">
      <alignment vertical="center"/>
    </xf>
    <xf numFmtId="4" fontId="7" fillId="0" borderId="48" xfId="0" applyNumberFormat="1" applyFont="1" applyFill="1" applyBorder="1" applyAlignment="1">
      <alignment vertical="center"/>
    </xf>
    <xf numFmtId="4" fontId="7" fillId="0" borderId="49" xfId="0" applyNumberFormat="1" applyFont="1" applyFill="1" applyBorder="1" applyAlignment="1">
      <alignment vertical="center"/>
    </xf>
    <xf numFmtId="0" fontId="10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/>
    </xf>
    <xf numFmtId="4" fontId="10" fillId="0" borderId="46" xfId="0" applyNumberFormat="1" applyFont="1" applyBorder="1" applyAlignment="1">
      <alignment horizontal="right" vertical="center"/>
    </xf>
    <xf numFmtId="0" fontId="7" fillId="0" borderId="47" xfId="0" applyNumberFormat="1" applyFont="1" applyFill="1" applyBorder="1" applyAlignment="1">
      <alignment vertical="top" wrapText="1"/>
    </xf>
    <xf numFmtId="4" fontId="6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188" fontId="10" fillId="0" borderId="48" xfId="0" applyNumberFormat="1" applyFont="1" applyBorder="1" applyAlignment="1">
      <alignment/>
    </xf>
    <xf numFmtId="188" fontId="10" fillId="0" borderId="50" xfId="0" applyNumberFormat="1" applyFont="1" applyBorder="1" applyAlignment="1">
      <alignment/>
    </xf>
    <xf numFmtId="188" fontId="10" fillId="0" borderId="49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4" fontId="10" fillId="0" borderId="49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128"/>
          <c:w val="0.8645"/>
          <c:h val="0.6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730310"/>
        <c:axId val="60572791"/>
      </c:barChart>
      <c:catAx>
        <c:axId val="67303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2791"/>
        <c:crossesAt val="0"/>
        <c:auto val="1"/>
        <c:lblOffset val="100"/>
        <c:tickLblSkip val="1"/>
        <c:noMultiLvlLbl val="0"/>
      </c:catAx>
      <c:valAx>
        <c:axId val="60572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0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25"/>
          <c:y val="0.45925"/>
          <c:w val="0.328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3:14" ht="12.75">
      <c r="C2" s="3"/>
      <c r="D2" s="8"/>
      <c r="J2" s="3"/>
      <c r="K2" s="8"/>
      <c r="N2" s="91" t="s">
        <v>1</v>
      </c>
    </row>
    <row r="3" spans="1:14" s="5" customFormat="1" ht="45.75" customHeight="1">
      <c r="A3" s="57" t="s">
        <v>2</v>
      </c>
      <c r="B3" s="58" t="s">
        <v>3</v>
      </c>
      <c r="C3" s="59">
        <v>42370</v>
      </c>
      <c r="D3" s="59">
        <v>42401</v>
      </c>
      <c r="E3" s="59">
        <v>42430</v>
      </c>
      <c r="F3" s="59">
        <v>42461</v>
      </c>
      <c r="G3" s="59">
        <v>42491</v>
      </c>
      <c r="H3" s="59">
        <v>42522</v>
      </c>
      <c r="I3" s="92" t="s">
        <v>4</v>
      </c>
      <c r="J3" s="92" t="s">
        <v>5</v>
      </c>
      <c r="K3" s="92" t="s">
        <v>6</v>
      </c>
      <c r="L3" s="92" t="s">
        <v>7</v>
      </c>
      <c r="M3" s="93" t="s">
        <v>8</v>
      </c>
      <c r="N3" s="94" t="s">
        <v>9</v>
      </c>
    </row>
    <row r="4" spans="1:14" s="5" customFormat="1" ht="48.75" customHeight="1">
      <c r="A4" s="60" t="s">
        <v>10</v>
      </c>
      <c r="B4" s="61" t="e">
        <f aca="true" t="shared" si="0" ref="B4:N4">SUM(B7,B9)</f>
        <v>#REF!</v>
      </c>
      <c r="C4" s="62" t="e">
        <f t="shared" si="0"/>
        <v>#REF!</v>
      </c>
      <c r="D4" s="62" t="e">
        <f t="shared" si="0"/>
        <v>#REF!</v>
      </c>
      <c r="E4" s="62" t="e">
        <f t="shared" si="0"/>
        <v>#REF!</v>
      </c>
      <c r="F4" s="63" t="e">
        <f t="shared" si="0"/>
        <v>#REF!</v>
      </c>
      <c r="G4" s="63" t="e">
        <f t="shared" si="0"/>
        <v>#REF!</v>
      </c>
      <c r="H4" s="63" t="e">
        <f t="shared" si="0"/>
        <v>#REF!</v>
      </c>
      <c r="I4" s="63" t="e">
        <f t="shared" si="0"/>
        <v>#REF!</v>
      </c>
      <c r="J4" s="63" t="e">
        <f t="shared" si="0"/>
        <v>#REF!</v>
      </c>
      <c r="K4" s="63" t="e">
        <f t="shared" si="0"/>
        <v>#REF!</v>
      </c>
      <c r="L4" s="63" t="e">
        <f t="shared" si="0"/>
        <v>#REF!</v>
      </c>
      <c r="M4" s="95" t="e">
        <f t="shared" si="0"/>
        <v>#REF!</v>
      </c>
      <c r="N4" s="96" t="e">
        <f t="shared" si="0"/>
        <v>#REF!</v>
      </c>
    </row>
    <row r="5" spans="1:14" s="5" customFormat="1" ht="13.5">
      <c r="A5" s="64" t="s">
        <v>11</v>
      </c>
      <c r="B5" s="65" t="e">
        <f aca="true" t="shared" si="1" ref="B5:N5">B27+B24</f>
        <v>#REF!</v>
      </c>
      <c r="C5" s="65" t="e">
        <f t="shared" si="1"/>
        <v>#REF!</v>
      </c>
      <c r="D5" s="65" t="e">
        <f t="shared" si="1"/>
        <v>#REF!</v>
      </c>
      <c r="E5" s="65" t="e">
        <f t="shared" si="1"/>
        <v>#REF!</v>
      </c>
      <c r="F5" s="65" t="e">
        <f t="shared" si="1"/>
        <v>#REF!</v>
      </c>
      <c r="G5" s="65" t="e">
        <f t="shared" si="1"/>
        <v>#REF!</v>
      </c>
      <c r="H5" s="65" t="e">
        <f t="shared" si="1"/>
        <v>#REF!</v>
      </c>
      <c r="I5" s="65" t="e">
        <f t="shared" si="1"/>
        <v>#REF!</v>
      </c>
      <c r="J5" s="65" t="e">
        <f t="shared" si="1"/>
        <v>#REF!</v>
      </c>
      <c r="K5" s="65" t="e">
        <f t="shared" si="1"/>
        <v>#REF!</v>
      </c>
      <c r="L5" s="65" t="e">
        <f t="shared" si="1"/>
        <v>#REF!</v>
      </c>
      <c r="M5" s="97" t="e">
        <f t="shared" si="1"/>
        <v>#REF!</v>
      </c>
      <c r="N5" s="98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66"/>
      <c r="F6" s="15"/>
      <c r="G6" s="15"/>
      <c r="H6" s="15"/>
      <c r="I6" s="15"/>
      <c r="J6" s="15"/>
      <c r="K6" s="15"/>
      <c r="L6" s="15"/>
      <c r="M6" s="23"/>
      <c r="N6" s="99"/>
    </row>
    <row r="7" spans="1:14" s="5" customFormat="1" ht="13.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99" t="e">
        <f t="shared" si="2"/>
        <v>#REF!</v>
      </c>
    </row>
    <row r="8" spans="1:14" s="5" customFormat="1" ht="13.5">
      <c r="A8" s="67" t="s">
        <v>14</v>
      </c>
      <c r="B8" s="68" t="e">
        <f aca="true" t="shared" si="3" ref="B8:N8">B7/B14</f>
        <v>#REF!</v>
      </c>
      <c r="C8" s="68" t="e">
        <f t="shared" si="3"/>
        <v>#REF!</v>
      </c>
      <c r="D8" s="68" t="e">
        <f t="shared" si="3"/>
        <v>#REF!</v>
      </c>
      <c r="E8" s="68" t="e">
        <f t="shared" si="3"/>
        <v>#REF!</v>
      </c>
      <c r="F8" s="68" t="e">
        <f t="shared" si="3"/>
        <v>#REF!</v>
      </c>
      <c r="G8" s="68" t="e">
        <f t="shared" si="3"/>
        <v>#REF!</v>
      </c>
      <c r="H8" s="68" t="e">
        <f t="shared" si="3"/>
        <v>#REF!</v>
      </c>
      <c r="I8" s="68" t="e">
        <f t="shared" si="3"/>
        <v>#REF!</v>
      </c>
      <c r="J8" s="68" t="e">
        <f t="shared" si="3"/>
        <v>#REF!</v>
      </c>
      <c r="K8" s="68" t="e">
        <f t="shared" si="3"/>
        <v>#REF!</v>
      </c>
      <c r="L8" s="68" t="e">
        <f t="shared" si="3"/>
        <v>#REF!</v>
      </c>
      <c r="M8" s="100" t="e">
        <f t="shared" si="3"/>
        <v>#REF!</v>
      </c>
      <c r="N8" s="101" t="e">
        <f t="shared" si="3"/>
        <v>#REF!</v>
      </c>
    </row>
    <row r="9" spans="1:14" s="5" customFormat="1" ht="13.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99" t="e">
        <f t="shared" si="4"/>
        <v>#REF!</v>
      </c>
    </row>
    <row r="10" spans="1:14" s="5" customFormat="1" ht="13.5">
      <c r="A10" s="67" t="s">
        <v>14</v>
      </c>
      <c r="B10" s="68" t="e">
        <f aca="true" t="shared" si="5" ref="B10:N10">B9/B14</f>
        <v>#REF!</v>
      </c>
      <c r="C10" s="68" t="e">
        <f t="shared" si="5"/>
        <v>#REF!</v>
      </c>
      <c r="D10" s="68" t="e">
        <f t="shared" si="5"/>
        <v>#REF!</v>
      </c>
      <c r="E10" s="68" t="e">
        <f t="shared" si="5"/>
        <v>#REF!</v>
      </c>
      <c r="F10" s="68" t="e">
        <f t="shared" si="5"/>
        <v>#REF!</v>
      </c>
      <c r="G10" s="68" t="e">
        <f t="shared" si="5"/>
        <v>#REF!</v>
      </c>
      <c r="H10" s="68" t="e">
        <f t="shared" si="5"/>
        <v>#REF!</v>
      </c>
      <c r="I10" s="68" t="e">
        <f t="shared" si="5"/>
        <v>#REF!</v>
      </c>
      <c r="J10" s="68" t="e">
        <f t="shared" si="5"/>
        <v>#REF!</v>
      </c>
      <c r="K10" s="68" t="e">
        <f t="shared" si="5"/>
        <v>#REF!</v>
      </c>
      <c r="L10" s="68" t="e">
        <f t="shared" si="5"/>
        <v>#REF!</v>
      </c>
      <c r="M10" s="100" t="e">
        <f t="shared" si="5"/>
        <v>#REF!</v>
      </c>
      <c r="N10" s="101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99"/>
    </row>
    <row r="12" spans="1:14" s="5" customFormat="1" ht="27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99" t="e">
        <f t="shared" si="6"/>
        <v>#REF!</v>
      </c>
    </row>
    <row r="13" spans="1:14" s="5" customFormat="1" ht="27">
      <c r="A13" s="69" t="s">
        <v>17</v>
      </c>
      <c r="B13" s="70" t="e">
        <f>B23+B34*B14</f>
        <v>#REF!</v>
      </c>
      <c r="C13" s="70" t="e">
        <f>C23+C34*C14</f>
        <v>#REF!</v>
      </c>
      <c r="D13" s="70" t="e">
        <f aca="true" t="shared" si="7" ref="D13:N13">D23+D34*D14</f>
        <v>#REF!</v>
      </c>
      <c r="E13" s="70" t="e">
        <f t="shared" si="7"/>
        <v>#REF!</v>
      </c>
      <c r="F13" s="70" t="e">
        <f t="shared" si="7"/>
        <v>#REF!</v>
      </c>
      <c r="G13" s="70" t="e">
        <f t="shared" si="7"/>
        <v>#REF!</v>
      </c>
      <c r="H13" s="70" t="e">
        <f t="shared" si="7"/>
        <v>#REF!</v>
      </c>
      <c r="I13" s="70" t="e">
        <f t="shared" si="7"/>
        <v>#REF!</v>
      </c>
      <c r="J13" s="70" t="e">
        <f t="shared" si="7"/>
        <v>#REF!</v>
      </c>
      <c r="K13" s="70" t="e">
        <f t="shared" si="7"/>
        <v>#REF!</v>
      </c>
      <c r="L13" s="70" t="e">
        <f t="shared" si="7"/>
        <v>#REF!</v>
      </c>
      <c r="M13" s="102" t="e">
        <f t="shared" si="7"/>
        <v>#REF!</v>
      </c>
      <c r="N13" s="103" t="e">
        <f t="shared" si="7"/>
        <v>#REF!</v>
      </c>
    </row>
    <row r="14" spans="1:14" s="1" customFormat="1" ht="17.25" customHeight="1">
      <c r="A14" s="71" t="s">
        <v>18</v>
      </c>
      <c r="B14" s="56">
        <v>4.46</v>
      </c>
      <c r="C14" s="56">
        <v>4.46</v>
      </c>
      <c r="D14" s="56">
        <v>4.46</v>
      </c>
      <c r="E14" s="56">
        <v>4.46</v>
      </c>
      <c r="F14" s="56">
        <v>4.46</v>
      </c>
      <c r="G14" s="56">
        <v>4.46</v>
      </c>
      <c r="H14" s="56">
        <v>4.46</v>
      </c>
      <c r="I14" s="56">
        <v>4.48</v>
      </c>
      <c r="J14" s="56">
        <v>4.48</v>
      </c>
      <c r="K14" s="56">
        <v>4.48</v>
      </c>
      <c r="L14" s="56">
        <v>4.48</v>
      </c>
      <c r="M14" s="56">
        <v>4.48</v>
      </c>
      <c r="N14" s="56">
        <v>4.48</v>
      </c>
    </row>
    <row r="15" s="5" customFormat="1" ht="13.5"/>
    <row r="16" spans="1:14" s="5" customFormat="1" ht="30.75">
      <c r="A16" s="72" t="s">
        <v>19</v>
      </c>
      <c r="B16" s="73" t="e">
        <f>SUM(B19,B20)</f>
        <v>#REF!</v>
      </c>
      <c r="C16" s="74" t="e">
        <f aca="true" t="shared" si="8" ref="C16:N16">C19+C20</f>
        <v>#REF!</v>
      </c>
      <c r="D16" s="74" t="e">
        <f t="shared" si="8"/>
        <v>#REF!</v>
      </c>
      <c r="E16" s="74" t="e">
        <f t="shared" si="8"/>
        <v>#REF!</v>
      </c>
      <c r="F16" s="74" t="e">
        <f t="shared" si="8"/>
        <v>#REF!</v>
      </c>
      <c r="G16" s="74" t="e">
        <f t="shared" si="8"/>
        <v>#REF!</v>
      </c>
      <c r="H16" s="74" t="e">
        <f t="shared" si="8"/>
        <v>#REF!</v>
      </c>
      <c r="I16" s="74" t="e">
        <f t="shared" si="8"/>
        <v>#REF!</v>
      </c>
      <c r="J16" s="74" t="e">
        <f t="shared" si="8"/>
        <v>#REF!</v>
      </c>
      <c r="K16" s="74" t="e">
        <f t="shared" si="8"/>
        <v>#REF!</v>
      </c>
      <c r="L16" s="74" t="e">
        <f t="shared" si="8"/>
        <v>#REF!</v>
      </c>
      <c r="M16" s="104" t="e">
        <f t="shared" si="8"/>
        <v>#REF!</v>
      </c>
      <c r="N16" s="105" t="e">
        <f t="shared" si="8"/>
        <v>#REF!</v>
      </c>
    </row>
    <row r="17" spans="1:15" s="6" customFormat="1" ht="33.75" customHeight="1">
      <c r="A17" s="75" t="s">
        <v>20</v>
      </c>
      <c r="B17" s="76" t="e">
        <f>SUM(C17:N17)</f>
        <v>#REF!</v>
      </c>
      <c r="C17" s="77" t="e">
        <f>#REF!</f>
        <v>#REF!</v>
      </c>
      <c r="D17" s="77" t="e">
        <f>#REF!</f>
        <v>#REF!</v>
      </c>
      <c r="E17" s="77" t="e">
        <f>#REF!</f>
        <v>#REF!</v>
      </c>
      <c r="F17" s="77" t="e">
        <f>#REF!</f>
        <v>#REF!</v>
      </c>
      <c r="G17" s="77" t="e">
        <f>#REF!</f>
        <v>#REF!</v>
      </c>
      <c r="H17" s="77" t="e">
        <f>#REF!</f>
        <v>#REF!</v>
      </c>
      <c r="I17" s="77" t="e">
        <f>#REF!</f>
        <v>#REF!</v>
      </c>
      <c r="J17" s="77" t="e">
        <f>#REF!</f>
        <v>#REF!</v>
      </c>
      <c r="K17" s="77" t="e">
        <f>#REF!</f>
        <v>#REF!</v>
      </c>
      <c r="L17" s="77" t="e">
        <f>#REF!</f>
        <v>#REF!</v>
      </c>
      <c r="M17" s="106" t="e">
        <f>#REF!</f>
        <v>#REF!</v>
      </c>
      <c r="N17" s="107" t="e">
        <f>#REF!</f>
        <v>#REF!</v>
      </c>
      <c r="O17" s="21"/>
    </row>
    <row r="18" spans="1:14" s="5" customFormat="1" ht="15">
      <c r="A18" s="10" t="s">
        <v>12</v>
      </c>
      <c r="B18" s="14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108"/>
      <c r="N18" s="109"/>
    </row>
    <row r="19" spans="1:14" s="5" customFormat="1" ht="13.5">
      <c r="A19" s="11" t="s">
        <v>13</v>
      </c>
      <c r="B19" s="14" t="e">
        <f>SUM(C19:N19)</f>
        <v>#REF!</v>
      </c>
      <c r="C19" s="79" t="e">
        <f>#REF!</f>
        <v>#REF!</v>
      </c>
      <c r="D19" s="79" t="e">
        <f>#REF!</f>
        <v>#REF!</v>
      </c>
      <c r="E19" s="79" t="e">
        <f>#REF!</f>
        <v>#REF!</v>
      </c>
      <c r="F19" s="79" t="e">
        <f>#REF!</f>
        <v>#REF!</v>
      </c>
      <c r="G19" s="79" t="e">
        <f>#REF!</f>
        <v>#REF!</v>
      </c>
      <c r="H19" s="79" t="e">
        <f>#REF!</f>
        <v>#REF!</v>
      </c>
      <c r="I19" s="79" t="e">
        <f>#REF!</f>
        <v>#REF!</v>
      </c>
      <c r="J19" s="79" t="e">
        <f>#REF!</f>
        <v>#REF!</v>
      </c>
      <c r="K19" s="79" t="e">
        <f>#REF!</f>
        <v>#REF!</v>
      </c>
      <c r="L19" s="79" t="e">
        <f>#REF!</f>
        <v>#REF!</v>
      </c>
      <c r="M19" s="110" t="e">
        <f>#REF!</f>
        <v>#REF!</v>
      </c>
      <c r="N19" s="111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79" t="e">
        <f>#REF!</f>
        <v>#REF!</v>
      </c>
      <c r="D20" s="79" t="e">
        <f>#REF!</f>
        <v>#REF!</v>
      </c>
      <c r="E20" s="79" t="e">
        <f>#REF!</f>
        <v>#REF!</v>
      </c>
      <c r="F20" s="79" t="e">
        <f>#REF!</f>
        <v>#REF!</v>
      </c>
      <c r="G20" s="79" t="e">
        <f>#REF!</f>
        <v>#REF!</v>
      </c>
      <c r="H20" s="79" t="e">
        <f>#REF!</f>
        <v>#REF!</v>
      </c>
      <c r="I20" s="79" t="e">
        <f>#REF!</f>
        <v>#REF!</v>
      </c>
      <c r="J20" s="79" t="e">
        <f>#REF!</f>
        <v>#REF!</v>
      </c>
      <c r="K20" s="79" t="e">
        <f>#REF!</f>
        <v>#REF!</v>
      </c>
      <c r="L20" s="79" t="e">
        <f>#REF!</f>
        <v>#REF!</v>
      </c>
      <c r="M20" s="110" t="e">
        <f>#REF!</f>
        <v>#REF!</v>
      </c>
      <c r="N20" s="111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99"/>
    </row>
    <row r="22" spans="1:14" s="5" customFormat="1" ht="27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99" t="e">
        <f>#REF!+#REF!</f>
        <v>#REF!</v>
      </c>
    </row>
    <row r="23" spans="1:14" s="5" customFormat="1" ht="27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99" t="e">
        <f>#REF!+#REF!</f>
        <v>#REF!</v>
      </c>
    </row>
    <row r="24" spans="1:14" s="5" customFormat="1" ht="28.5">
      <c r="A24" s="80" t="s">
        <v>23</v>
      </c>
      <c r="B24" s="81" t="e">
        <f aca="true" t="shared" si="9" ref="B24:N24">B16/B14</f>
        <v>#REF!</v>
      </c>
      <c r="C24" s="81" t="e">
        <f t="shared" si="9"/>
        <v>#REF!</v>
      </c>
      <c r="D24" s="81" t="e">
        <f t="shared" si="9"/>
        <v>#REF!</v>
      </c>
      <c r="E24" s="81" t="e">
        <f t="shared" si="9"/>
        <v>#REF!</v>
      </c>
      <c r="F24" s="81" t="e">
        <f t="shared" si="9"/>
        <v>#REF!</v>
      </c>
      <c r="G24" s="81" t="e">
        <f t="shared" si="9"/>
        <v>#REF!</v>
      </c>
      <c r="H24" s="81" t="e">
        <f t="shared" si="9"/>
        <v>#REF!</v>
      </c>
      <c r="I24" s="81" t="e">
        <f t="shared" si="9"/>
        <v>#REF!</v>
      </c>
      <c r="J24" s="81" t="e">
        <f t="shared" si="9"/>
        <v>#REF!</v>
      </c>
      <c r="K24" s="81" t="e">
        <f t="shared" si="9"/>
        <v>#REF!</v>
      </c>
      <c r="L24" s="81" t="e">
        <f t="shared" si="9"/>
        <v>#REF!</v>
      </c>
      <c r="M24" s="112" t="e">
        <f t="shared" si="9"/>
        <v>#REF!</v>
      </c>
      <c r="N24" s="113" t="e">
        <f t="shared" si="9"/>
        <v>#REF!</v>
      </c>
    </row>
    <row r="25" spans="1:14" s="1" customFormat="1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22"/>
      <c r="M25" s="22"/>
      <c r="N25" s="22"/>
    </row>
    <row r="26" spans="5:14" s="5" customFormat="1" ht="13.5">
      <c r="E26" s="13"/>
      <c r="F26" s="13"/>
      <c r="N26" s="91" t="s">
        <v>14</v>
      </c>
    </row>
    <row r="27" spans="1:14" s="5" customFormat="1" ht="30.75">
      <c r="A27" s="82" t="s">
        <v>24</v>
      </c>
      <c r="B27" s="83" t="e">
        <f>SUM(B30,B31)</f>
        <v>#REF!</v>
      </c>
      <c r="C27" s="84" t="e">
        <f aca="true" t="shared" si="10" ref="C27:N27">C30+C31</f>
        <v>#REF!</v>
      </c>
      <c r="D27" s="62" t="e">
        <f t="shared" si="10"/>
        <v>#REF!</v>
      </c>
      <c r="E27" s="62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63" t="e">
        <f t="shared" si="10"/>
        <v>#REF!</v>
      </c>
      <c r="I27" s="63" t="e">
        <f t="shared" si="10"/>
        <v>#REF!</v>
      </c>
      <c r="J27" s="63" t="e">
        <f t="shared" si="10"/>
        <v>#REF!</v>
      </c>
      <c r="K27" s="63" t="e">
        <f t="shared" si="10"/>
        <v>#REF!</v>
      </c>
      <c r="L27" s="63" t="e">
        <f t="shared" si="10"/>
        <v>#REF!</v>
      </c>
      <c r="M27" s="95" t="e">
        <f t="shared" si="10"/>
        <v>#REF!</v>
      </c>
      <c r="N27" s="114" t="e">
        <f t="shared" si="10"/>
        <v>#REF!</v>
      </c>
    </row>
    <row r="28" spans="1:14" s="5" customFormat="1" ht="14.25">
      <c r="A28" s="75" t="s">
        <v>25</v>
      </c>
      <c r="B28" s="86"/>
      <c r="C28" s="87"/>
      <c r="D28" s="87"/>
      <c r="E28" s="87"/>
      <c r="F28" s="87"/>
      <c r="G28" s="87"/>
      <c r="H28" s="87">
        <v>1500</v>
      </c>
      <c r="I28" s="115"/>
      <c r="J28" s="87"/>
      <c r="K28" s="87"/>
      <c r="L28" s="87"/>
      <c r="M28" s="116"/>
      <c r="N28" s="117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99"/>
    </row>
    <row r="30" spans="1:14" s="5" customFormat="1" ht="13.5">
      <c r="A30" s="11" t="s">
        <v>26</v>
      </c>
      <c r="B30" s="78" t="e">
        <f>#REF!</f>
        <v>#REF!</v>
      </c>
      <c r="C30" s="78" t="e">
        <f>#REF!</f>
        <v>#REF!</v>
      </c>
      <c r="D30" s="78" t="e">
        <f>#REF!</f>
        <v>#REF!</v>
      </c>
      <c r="E30" s="78" t="e">
        <f>#REF!</f>
        <v>#REF!</v>
      </c>
      <c r="F30" s="78" t="e">
        <f>#REF!</f>
        <v>#REF!</v>
      </c>
      <c r="G30" s="78" t="e">
        <f>#REF!</f>
        <v>#REF!</v>
      </c>
      <c r="H30" s="78" t="e">
        <f>#REF!</f>
        <v>#REF!</v>
      </c>
      <c r="I30" s="78" t="e">
        <f>#REF!</f>
        <v>#REF!</v>
      </c>
      <c r="J30" s="78" t="e">
        <f>#REF!</f>
        <v>#REF!</v>
      </c>
      <c r="K30" s="78" t="e">
        <f>#REF!</f>
        <v>#REF!</v>
      </c>
      <c r="L30" s="78" t="e">
        <f>#REF!</f>
        <v>#REF!</v>
      </c>
      <c r="M30" s="108" t="e">
        <f>#REF!</f>
        <v>#REF!</v>
      </c>
      <c r="N30" s="109" t="e">
        <f>#REF!</f>
        <v>#REF!</v>
      </c>
    </row>
    <row r="31" spans="1:14" s="5" customFormat="1" ht="15">
      <c r="A31" s="16" t="s">
        <v>27</v>
      </c>
      <c r="B31" s="78" t="e">
        <f>#REF!</f>
        <v>#REF!</v>
      </c>
      <c r="C31" s="78" t="e">
        <f>#REF!</f>
        <v>#REF!</v>
      </c>
      <c r="D31" s="78" t="e">
        <f>#REF!</f>
        <v>#REF!</v>
      </c>
      <c r="E31" s="78" t="e">
        <f>#REF!</f>
        <v>#REF!</v>
      </c>
      <c r="F31" s="78" t="e">
        <f>#REF!</f>
        <v>#REF!</v>
      </c>
      <c r="G31" s="78" t="e">
        <f>#REF!</f>
        <v>#REF!</v>
      </c>
      <c r="H31" s="78" t="e">
        <f>#REF!</f>
        <v>#REF!</v>
      </c>
      <c r="I31" s="78" t="e">
        <f>#REF!</f>
        <v>#REF!</v>
      </c>
      <c r="J31" s="78" t="e">
        <f>#REF!</f>
        <v>#REF!</v>
      </c>
      <c r="K31" s="78" t="e">
        <f>#REF!</f>
        <v>#REF!</v>
      </c>
      <c r="L31" s="78" t="e">
        <f>#REF!</f>
        <v>#REF!</v>
      </c>
      <c r="M31" s="108" t="e">
        <f>#REF!</f>
        <v>#REF!</v>
      </c>
      <c r="N31" s="109" t="e">
        <f>#REF!</f>
        <v>#REF!</v>
      </c>
    </row>
    <row r="32" spans="1:14" s="5" customFormat="1" ht="15">
      <c r="A32" s="10" t="s">
        <v>12</v>
      </c>
      <c r="B32" s="8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99"/>
    </row>
    <row r="33" spans="1:14" s="5" customFormat="1" ht="27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99" t="e">
        <f>#REF!</f>
        <v>#REF!</v>
      </c>
    </row>
    <row r="34" spans="1:14" s="5" customFormat="1" ht="27">
      <c r="A34" s="69" t="s">
        <v>29</v>
      </c>
      <c r="B34" s="89" t="e">
        <f>#REF!</f>
        <v>#REF!</v>
      </c>
      <c r="C34" s="89" t="e">
        <f>#REF!</f>
        <v>#REF!</v>
      </c>
      <c r="D34" s="89" t="e">
        <f>#REF!</f>
        <v>#REF!</v>
      </c>
      <c r="E34" s="89" t="e">
        <f>#REF!</f>
        <v>#REF!</v>
      </c>
      <c r="F34" s="89" t="e">
        <f>#REF!</f>
        <v>#REF!</v>
      </c>
      <c r="G34" s="89" t="e">
        <f>#REF!</f>
        <v>#REF!</v>
      </c>
      <c r="H34" s="89" t="e">
        <f>#REF!</f>
        <v>#REF!</v>
      </c>
      <c r="I34" s="89" t="e">
        <f>#REF!</f>
        <v>#REF!</v>
      </c>
      <c r="J34" s="89" t="e">
        <f>#REF!</f>
        <v>#REF!</v>
      </c>
      <c r="K34" s="89" t="e">
        <f>#REF!</f>
        <v>#REF!</v>
      </c>
      <c r="L34" s="89" t="e">
        <f>#REF!</f>
        <v>#REF!</v>
      </c>
      <c r="M34" s="102" t="e">
        <f>#REF!</f>
        <v>#REF!</v>
      </c>
      <c r="N34" s="103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5" t="s">
        <v>30</v>
      </c>
      <c r="B36" s="90"/>
      <c r="C36" s="90"/>
      <c r="D36" s="90"/>
      <c r="E36" s="90"/>
      <c r="F36" s="90"/>
      <c r="G36" s="90"/>
      <c r="H36" s="90"/>
      <c r="I36" s="90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2" t="s">
        <v>32</v>
      </c>
      <c r="B68" s="142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3" t="s">
        <v>45</v>
      </c>
      <c r="B69" s="143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3" t="s">
        <v>46</v>
      </c>
      <c r="B70" s="143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3" t="s">
        <v>47</v>
      </c>
      <c r="B71" s="143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3" t="s">
        <v>48</v>
      </c>
      <c r="B72" s="143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3" t="s">
        <v>49</v>
      </c>
      <c r="B73" s="143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3" t="s">
        <v>50</v>
      </c>
      <c r="B74" s="143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3" t="s">
        <v>51</v>
      </c>
      <c r="B75" s="143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3" t="s">
        <v>52</v>
      </c>
      <c r="B76" s="143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3" t="s">
        <v>53</v>
      </c>
      <c r="B77" s="143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3" t="s">
        <v>54</v>
      </c>
      <c r="B78" s="143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3" t="s">
        <v>55</v>
      </c>
      <c r="B79" s="143"/>
      <c r="C79" s="143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3" t="s">
        <v>56</v>
      </c>
      <c r="B80" s="143"/>
      <c r="C80" s="143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3" t="s">
        <v>57</v>
      </c>
      <c r="B81" s="143"/>
      <c r="C81" s="143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3" t="s">
        <v>58</v>
      </c>
      <c r="B82" s="143"/>
      <c r="C82" s="143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3" t="s">
        <v>59</v>
      </c>
      <c r="B83" s="143"/>
      <c r="C83" s="143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3" t="s">
        <v>60</v>
      </c>
      <c r="B84" s="143"/>
      <c r="C84" s="143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3" t="s">
        <v>61</v>
      </c>
      <c r="B85" s="143"/>
      <c r="C85" s="143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5" t="s">
        <v>62</v>
      </c>
      <c r="B86" s="145"/>
      <c r="C86" s="145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5" t="s">
        <v>63</v>
      </c>
      <c r="B87" s="145"/>
      <c r="C87" s="145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5" t="s">
        <v>64</v>
      </c>
      <c r="B88" s="145"/>
      <c r="C88" s="145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5" t="s">
        <v>65</v>
      </c>
      <c r="B89" s="145"/>
      <c r="C89" s="145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4"/>
      <c r="B90" s="144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2" t="s">
        <v>67</v>
      </c>
      <c r="B92" s="142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75" zoomScaleNormal="75" zoomScaleSheetLayoutView="75" zoomScalePageLayoutView="0" workbookViewId="0" topLeftCell="A1">
      <selection activeCell="P5" sqref="P5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10.8515625" style="1" customWidth="1"/>
    <col min="5" max="5" width="12.57421875" style="1" bestFit="1" customWidth="1"/>
    <col min="6" max="6" width="11.140625" style="1" bestFit="1" customWidth="1"/>
    <col min="7" max="7" width="12.57421875" style="1" bestFit="1" customWidth="1"/>
    <col min="8" max="11" width="11.140625" style="1" bestFit="1" customWidth="1"/>
    <col min="12" max="12" width="13.28125" style="1" bestFit="1" customWidth="1"/>
    <col min="13" max="13" width="12.57421875" style="1" bestFit="1" customWidth="1"/>
    <col min="14" max="14" width="12.00390625" style="1" bestFit="1" customWidth="1"/>
    <col min="15" max="15" width="12.57421875" style="1" bestFit="1" customWidth="1"/>
  </cols>
  <sheetData>
    <row r="1" spans="2:12" ht="45.75" customHeight="1">
      <c r="B1" s="146" t="s">
        <v>71</v>
      </c>
      <c r="C1" s="147"/>
      <c r="D1" s="147"/>
      <c r="E1" s="147"/>
      <c r="F1" s="147"/>
      <c r="G1" s="147"/>
      <c r="H1" s="147"/>
      <c r="I1" s="147"/>
      <c r="J1" s="4"/>
      <c r="K1" s="4"/>
      <c r="L1" s="4"/>
    </row>
    <row r="2" spans="1:2" ht="27.75" customHeight="1" thickBot="1">
      <c r="A2" s="36"/>
      <c r="B2" s="36"/>
    </row>
    <row r="3" spans="1:15" s="5" customFormat="1" ht="45.75" customHeight="1" thickBot="1">
      <c r="A3" s="37" t="s">
        <v>2</v>
      </c>
      <c r="B3" s="38" t="s">
        <v>69</v>
      </c>
      <c r="C3" s="38" t="s">
        <v>70</v>
      </c>
      <c r="D3" s="118" t="s">
        <v>80</v>
      </c>
      <c r="E3" s="118" t="s">
        <v>81</v>
      </c>
      <c r="F3" s="118" t="s">
        <v>82</v>
      </c>
      <c r="G3" s="118" t="s">
        <v>83</v>
      </c>
      <c r="H3" s="118" t="s">
        <v>84</v>
      </c>
      <c r="I3" s="118" t="s">
        <v>85</v>
      </c>
      <c r="J3" s="118" t="s">
        <v>86</v>
      </c>
      <c r="K3" s="118" t="s">
        <v>78</v>
      </c>
      <c r="L3" s="118" t="s">
        <v>87</v>
      </c>
      <c r="M3" s="118" t="s">
        <v>88</v>
      </c>
      <c r="N3" s="118" t="s">
        <v>89</v>
      </c>
      <c r="O3" s="121" t="s">
        <v>90</v>
      </c>
    </row>
    <row r="4" spans="1:15" s="5" customFormat="1" ht="37.5" customHeight="1">
      <c r="A4" s="122" t="s">
        <v>72</v>
      </c>
      <c r="B4" s="123">
        <v>59309.159999999996</v>
      </c>
      <c r="C4" s="124">
        <v>62660.34</v>
      </c>
      <c r="D4" s="125">
        <v>975.48</v>
      </c>
      <c r="E4" s="125">
        <v>11516.94</v>
      </c>
      <c r="F4" s="125">
        <v>1918.66</v>
      </c>
      <c r="G4" s="125">
        <v>12613.050000000001</v>
      </c>
      <c r="H4" s="125">
        <v>1140.3600000000001</v>
      </c>
      <c r="I4" s="125">
        <v>2102.44</v>
      </c>
      <c r="J4" s="125">
        <v>1689.55</v>
      </c>
      <c r="K4" s="125">
        <v>2328.96</v>
      </c>
      <c r="L4" s="125">
        <v>11598.7</v>
      </c>
      <c r="M4" s="125">
        <v>11707.32</v>
      </c>
      <c r="N4" s="125">
        <v>1588.09</v>
      </c>
      <c r="O4" s="126">
        <v>3480.7900000000004</v>
      </c>
    </row>
    <row r="5" spans="1:15" s="5" customFormat="1" ht="23.25" customHeight="1">
      <c r="A5" s="39" t="s">
        <v>12</v>
      </c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s="5" customFormat="1" ht="23.25" customHeight="1">
      <c r="A6" s="44" t="s">
        <v>73</v>
      </c>
      <c r="B6" s="40">
        <v>47715.35</v>
      </c>
      <c r="C6" s="41">
        <v>47850.100000000006</v>
      </c>
      <c r="D6" s="42">
        <v>650.17</v>
      </c>
      <c r="E6" s="42">
        <v>9431.95</v>
      </c>
      <c r="F6" s="42">
        <v>898.23</v>
      </c>
      <c r="G6" s="42">
        <v>9726.95</v>
      </c>
      <c r="H6" s="42">
        <v>639.37</v>
      </c>
      <c r="I6" s="42">
        <v>574.47</v>
      </c>
      <c r="J6" s="42">
        <v>373.96000000000004</v>
      </c>
      <c r="K6" s="42">
        <v>1344</v>
      </c>
      <c r="L6" s="42">
        <v>10366.87</v>
      </c>
      <c r="M6" s="42">
        <v>9836.35</v>
      </c>
      <c r="N6" s="42">
        <v>1359.62</v>
      </c>
      <c r="O6" s="43">
        <v>2648.1600000000003</v>
      </c>
    </row>
    <row r="7" spans="1:15" s="5" customFormat="1" ht="21" customHeight="1" thickBot="1">
      <c r="A7" s="127" t="s">
        <v>74</v>
      </c>
      <c r="B7" s="128">
        <v>11593.81</v>
      </c>
      <c r="C7" s="52">
        <v>14810.239999999998</v>
      </c>
      <c r="D7" s="53">
        <v>325.31</v>
      </c>
      <c r="E7" s="53">
        <v>2084.99</v>
      </c>
      <c r="F7" s="53">
        <v>1020.4300000000001</v>
      </c>
      <c r="G7" s="53">
        <v>2886.1</v>
      </c>
      <c r="H7" s="53">
        <v>500.99</v>
      </c>
      <c r="I7" s="53">
        <v>1527.97</v>
      </c>
      <c r="J7" s="53">
        <v>1315.59</v>
      </c>
      <c r="K7" s="53">
        <v>984.96</v>
      </c>
      <c r="L7" s="53">
        <v>1231.83</v>
      </c>
      <c r="M7" s="53">
        <v>1870.97</v>
      </c>
      <c r="N7" s="53">
        <v>228.47</v>
      </c>
      <c r="O7" s="54">
        <v>832.6300000000001</v>
      </c>
    </row>
    <row r="8" spans="1:15" s="5" customFormat="1" ht="15.75" thickBot="1">
      <c r="A8" s="9" t="s">
        <v>19</v>
      </c>
      <c r="B8" s="45">
        <v>39711.38</v>
      </c>
      <c r="C8" s="45">
        <v>44303.6</v>
      </c>
      <c r="D8" s="119">
        <v>588.63</v>
      </c>
      <c r="E8" s="119">
        <v>10499.91</v>
      </c>
      <c r="F8" s="119">
        <v>1410.21</v>
      </c>
      <c r="G8" s="119">
        <v>11360.51</v>
      </c>
      <c r="H8" s="119">
        <v>501.31</v>
      </c>
      <c r="I8" s="119">
        <v>1648.1</v>
      </c>
      <c r="J8" s="119">
        <v>1099.44</v>
      </c>
      <c r="K8" s="119">
        <v>1632.3600000000001</v>
      </c>
      <c r="L8" s="119">
        <v>1084.9</v>
      </c>
      <c r="M8" s="119">
        <v>10458.23</v>
      </c>
      <c r="N8" s="119">
        <v>1250.51</v>
      </c>
      <c r="O8" s="129">
        <v>2769.4900000000002</v>
      </c>
    </row>
    <row r="9" spans="1:15" s="5" customFormat="1" ht="15">
      <c r="A9" s="130" t="s">
        <v>12</v>
      </c>
      <c r="B9" s="131"/>
      <c r="C9" s="132"/>
      <c r="D9" s="133"/>
      <c r="E9" s="133"/>
      <c r="F9" s="133"/>
      <c r="G9" s="134"/>
      <c r="H9" s="134"/>
      <c r="I9" s="134"/>
      <c r="J9" s="134"/>
      <c r="K9" s="134"/>
      <c r="L9" s="134"/>
      <c r="M9" s="135"/>
      <c r="N9" s="135"/>
      <c r="O9" s="136"/>
    </row>
    <row r="10" spans="1:15" s="5" customFormat="1" ht="20.25" customHeight="1">
      <c r="A10" s="46" t="s">
        <v>75</v>
      </c>
      <c r="B10" s="40">
        <v>32987.27</v>
      </c>
      <c r="C10" s="41">
        <v>35423.75</v>
      </c>
      <c r="D10" s="42">
        <v>574.77</v>
      </c>
      <c r="E10" s="42">
        <v>9269.85</v>
      </c>
      <c r="F10" s="42">
        <v>704.97</v>
      </c>
      <c r="G10" s="42">
        <v>9515.69</v>
      </c>
      <c r="H10" s="42">
        <v>431.54</v>
      </c>
      <c r="I10" s="42">
        <v>309.54</v>
      </c>
      <c r="J10" s="42">
        <v>217.52</v>
      </c>
      <c r="K10" s="42">
        <v>1156.91</v>
      </c>
      <c r="L10" s="42">
        <v>357.58</v>
      </c>
      <c r="M10" s="42">
        <v>9525.84</v>
      </c>
      <c r="N10" s="42">
        <v>1129.26</v>
      </c>
      <c r="O10" s="43">
        <v>2230.28</v>
      </c>
    </row>
    <row r="11" spans="1:15" s="5" customFormat="1" ht="21" customHeight="1" thickBot="1">
      <c r="A11" s="50" t="s">
        <v>76</v>
      </c>
      <c r="B11" s="128">
        <v>6724.11</v>
      </c>
      <c r="C11" s="52">
        <v>8879.85</v>
      </c>
      <c r="D11" s="53">
        <v>13.86</v>
      </c>
      <c r="E11" s="53">
        <v>1230.06</v>
      </c>
      <c r="F11" s="53">
        <v>705.24</v>
      </c>
      <c r="G11" s="53">
        <v>1844.82</v>
      </c>
      <c r="H11" s="53">
        <v>69.77</v>
      </c>
      <c r="I11" s="53">
        <v>1338.56</v>
      </c>
      <c r="J11" s="53">
        <v>881.92</v>
      </c>
      <c r="K11" s="53">
        <v>475.45</v>
      </c>
      <c r="L11" s="53">
        <v>727.32</v>
      </c>
      <c r="M11" s="53">
        <v>932.39</v>
      </c>
      <c r="N11" s="53">
        <v>121.25</v>
      </c>
      <c r="O11" s="54">
        <v>539.21</v>
      </c>
    </row>
    <row r="12" spans="1:15" s="5" customFormat="1" ht="15.75" thickBot="1">
      <c r="A12" s="47" t="s">
        <v>24</v>
      </c>
      <c r="B12" s="48">
        <v>19597.78</v>
      </c>
      <c r="C12" s="48">
        <v>18356.74</v>
      </c>
      <c r="D12" s="120">
        <v>386.85</v>
      </c>
      <c r="E12" s="120">
        <v>1017.03</v>
      </c>
      <c r="F12" s="120">
        <v>508.45</v>
      </c>
      <c r="G12" s="120">
        <v>1252.54</v>
      </c>
      <c r="H12" s="120">
        <v>639.0500000000001</v>
      </c>
      <c r="I12" s="120">
        <v>454.34000000000003</v>
      </c>
      <c r="J12" s="120">
        <v>590.11</v>
      </c>
      <c r="K12" s="120">
        <v>696.6</v>
      </c>
      <c r="L12" s="120">
        <v>10513.800000000001</v>
      </c>
      <c r="M12" s="120">
        <v>1249.0900000000001</v>
      </c>
      <c r="N12" s="120">
        <v>337.58000000000004</v>
      </c>
      <c r="O12" s="137">
        <v>711.3</v>
      </c>
    </row>
    <row r="13" spans="1:15" s="5" customFormat="1" ht="15">
      <c r="A13" s="130" t="s">
        <v>12</v>
      </c>
      <c r="B13" s="131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8"/>
      <c r="N13" s="138"/>
      <c r="O13" s="139"/>
    </row>
    <row r="14" spans="1:15" s="5" customFormat="1" ht="19.5" customHeight="1">
      <c r="A14" s="46" t="s">
        <v>77</v>
      </c>
      <c r="B14" s="49">
        <v>14728.08</v>
      </c>
      <c r="C14" s="41">
        <v>12426.350000000002</v>
      </c>
      <c r="D14" s="42">
        <v>75.4</v>
      </c>
      <c r="E14" s="42">
        <v>162.1</v>
      </c>
      <c r="F14" s="42">
        <v>193.26</v>
      </c>
      <c r="G14" s="42">
        <v>211.26</v>
      </c>
      <c r="H14" s="42">
        <v>207.83</v>
      </c>
      <c r="I14" s="42">
        <v>264.93</v>
      </c>
      <c r="J14" s="42">
        <v>156.44</v>
      </c>
      <c r="K14" s="42">
        <v>187.09</v>
      </c>
      <c r="L14" s="42">
        <v>10009.29</v>
      </c>
      <c r="M14" s="42">
        <v>310.51</v>
      </c>
      <c r="N14" s="42">
        <v>230.36</v>
      </c>
      <c r="O14" s="43">
        <v>417.88</v>
      </c>
    </row>
    <row r="15" spans="1:15" s="5" customFormat="1" ht="22.5" customHeight="1" thickBot="1">
      <c r="A15" s="50" t="s">
        <v>76</v>
      </c>
      <c r="B15" s="51">
        <v>4869.7</v>
      </c>
      <c r="C15" s="52">
        <v>5930.39</v>
      </c>
      <c r="D15" s="53">
        <v>311.45</v>
      </c>
      <c r="E15" s="53">
        <v>854.93</v>
      </c>
      <c r="F15" s="53">
        <v>315.19</v>
      </c>
      <c r="G15" s="53">
        <v>1041.28</v>
      </c>
      <c r="H15" s="53">
        <v>431.22</v>
      </c>
      <c r="I15" s="53">
        <v>189.41</v>
      </c>
      <c r="J15" s="53">
        <v>433.67</v>
      </c>
      <c r="K15" s="53">
        <v>509.51</v>
      </c>
      <c r="L15" s="53">
        <v>504.51</v>
      </c>
      <c r="M15" s="53">
        <v>938.58</v>
      </c>
      <c r="N15" s="53">
        <v>107.22</v>
      </c>
      <c r="O15" s="54">
        <v>293.42</v>
      </c>
    </row>
    <row r="16" spans="1:15" s="35" customFormat="1" ht="24.75" customHeight="1">
      <c r="A16" s="148" t="s">
        <v>79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</sheetData>
  <sheetProtection/>
  <mergeCells count="2">
    <mergeCell ref="B1:I1"/>
    <mergeCell ref="A16:O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ioana</cp:lastModifiedBy>
  <cp:lastPrinted>2020-10-01T09:29:03Z</cp:lastPrinted>
  <dcterms:created xsi:type="dcterms:W3CDTF">2015-04-24T09:04:58Z</dcterms:created>
  <dcterms:modified xsi:type="dcterms:W3CDTF">2020-10-19T05:07:16Z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