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563" firstSheet="1" activeTab="1"/>
  </bookViews>
  <sheets>
    <sheet name="sdp iul-dec 2016 ro" sheetId="1" state="hidden" r:id="rId1"/>
    <sheet name="sdp 2019 Trim eng" sheetId="2" r:id="rId2"/>
  </sheets>
  <externalReferences>
    <externalReference r:id="rId5"/>
  </externalReferences>
  <definedNames>
    <definedName name="_xlnm.Print_Area" localSheetId="1">'sdp 2019 Trim eng'!$A$1:$K$17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<sst xmlns="http://schemas.openxmlformats.org/spreadsheetml/2006/main" count="104" uniqueCount="89">
  <si>
    <t>mil Lei</t>
  </si>
  <si>
    <t>Indicators</t>
  </si>
  <si>
    <t xml:space="preserve"> (mil EURO)</t>
  </si>
  <si>
    <t>of which:</t>
  </si>
  <si>
    <t>mil EURO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</si>
  <si>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</si>
  <si>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</si>
  <si>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</si>
  <si>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</si>
  <si>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</si>
  <si>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</si>
  <si>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</si>
  <si>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</si>
  <si>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</si>
  <si>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</si>
  <si>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</si>
  <si>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</si>
  <si>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</si>
  <si>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</si>
  <si>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</si>
  <si>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</si>
  <si>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</si>
  <si>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</si>
  <si>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</si>
  <si>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</si>
  <si>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</si>
  <si>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</si>
  <si>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</si>
  <si>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</si>
  <si>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</si>
  <si>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</si>
  <si>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</si>
  <si>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</si>
  <si>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</si>
  <si>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</si>
  <si>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</si>
  <si>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</si>
  <si>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</si>
  <si>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</si>
  <si>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</si>
  <si>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</si>
  <si>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</si>
  <si>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</si>
  <si>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</si>
  <si>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</si>
  <si>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</si>
  <si>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</si>
  <si>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</si>
  <si>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Q4 (est)</t>
  </si>
  <si>
    <t xml:space="preserve">Government public debt service (I+II)                         </t>
  </si>
  <si>
    <t xml:space="preserve">  -  principal</t>
  </si>
  <si>
    <t xml:space="preserve">  -  interest and commission</t>
  </si>
  <si>
    <t>Serviciul datoriei publice guvernamentale</t>
  </si>
  <si>
    <t>Indicatori</t>
  </si>
  <si>
    <t>din care:</t>
  </si>
  <si>
    <t>I. Serviciul datoriei publice guvernamentale interne</t>
  </si>
  <si>
    <t>II. Serviciul datoriei publice guvernamentale externe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</si>
  <si>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</si>
  <si>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</si>
  <si>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</si>
  <si>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</si>
  <si>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</si>
  <si>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</si>
  <si>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</si>
  <si>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</si>
  <si>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</si>
  <si>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</si>
  <si>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</si>
  <si>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</si>
  <si>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</si>
  <si>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</si>
  <si>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</si>
  <si>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</si>
  <si>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</si>
  <si>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</si>
  <si>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</si>
  <si>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</si>
  <si>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</si>
  <si>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</si>
  <si>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Government public debt service *)</t>
  </si>
  <si>
    <t>Total  2018</t>
  </si>
  <si>
    <t>Q3 (est)</t>
  </si>
  <si>
    <t xml:space="preserve"> * according to market of issuance</t>
  </si>
  <si>
    <t>Q2 (preliminary data)</t>
  </si>
  <si>
    <t>Q1 (preliminary data)</t>
  </si>
  <si>
    <t>Q3 (preliminary data)</t>
  </si>
  <si>
    <t>Q4 (preliminary data)</t>
  </si>
  <si>
    <t>Total  2019</t>
  </si>
  <si>
    <t>Q2 (est)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</si>
</sst>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#,##0.000"/>
    <numFmt numFmtId="176" formatCode="#,##0.00\ _l_e_i"/>
    <numFmt numFmtId="177" formatCode="#,##0.0\ [$USD]"/>
    <numFmt numFmtId="178" formatCode="0.00000"/>
    <numFmt numFmtId="179" formatCode="0.000000"/>
    <numFmt numFmtId="180" formatCode="0.000"/>
    <numFmt numFmtId="181" formatCode="#,##0.00000"/>
    <numFmt numFmtId="182" formatCode="#,##0.000000"/>
  </numFmts>
  <fonts count="66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2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4" fontId="63" fillId="0" borderId="0" xfId="0" applyNumberFormat="1" applyFont="1" applyBorder="1" applyAlignment="1">
      <alignment/>
    </xf>
    <xf numFmtId="164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2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2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5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164" fontId="3" fillId="0" borderId="32" xfId="0" applyNumberFormat="1" applyFont="1" applyFill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Border="1" applyAlignment="1">
      <alignment/>
    </xf>
    <xf numFmtId="164" fontId="4" fillId="0" borderId="41" xfId="0" applyNumberFormat="1" applyFont="1" applyBorder="1" applyAlignment="1">
      <alignment/>
    </xf>
    <xf numFmtId="164" fontId="3" fillId="0" borderId="41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0" fontId="3" fillId="0" borderId="39" xfId="0" applyNumberFormat="1" applyFont="1" applyFill="1" applyBorder="1" applyAlignment="1">
      <alignment horizontal="left" vertical="center" wrapText="1"/>
    </xf>
    <xf numFmtId="164" fontId="3" fillId="0" borderId="40" xfId="0" applyNumberFormat="1" applyFont="1" applyBorder="1" applyAlignment="1">
      <alignment vertical="center"/>
    </xf>
    <xf numFmtId="164" fontId="9" fillId="0" borderId="40" xfId="0" applyNumberFormat="1" applyFont="1" applyFill="1" applyBorder="1" applyAlignment="1">
      <alignment vertical="center"/>
    </xf>
    <xf numFmtId="164" fontId="9" fillId="0" borderId="40" xfId="0" applyNumberFormat="1" applyFont="1" applyBorder="1" applyAlignment="1">
      <alignment vertical="center"/>
    </xf>
    <xf numFmtId="164" fontId="3" fillId="0" borderId="42" xfId="0" applyNumberFormat="1" applyFont="1" applyBorder="1" applyAlignment="1">
      <alignment/>
    </xf>
    <xf numFmtId="164" fontId="4" fillId="0" borderId="42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164" fontId="6" fillId="0" borderId="42" xfId="0" applyNumberFormat="1" applyFont="1" applyBorder="1" applyAlignment="1">
      <alignment/>
    </xf>
    <xf numFmtId="164" fontId="4" fillId="0" borderId="41" xfId="0" applyNumberFormat="1" applyFont="1" applyFill="1" applyBorder="1" applyAlignment="1">
      <alignment/>
    </xf>
    <xf numFmtId="164" fontId="3" fillId="0" borderId="40" xfId="0" applyNumberFormat="1" applyFont="1" applyBorder="1" applyAlignment="1">
      <alignment horizontal="right" vertical="center"/>
    </xf>
    <xf numFmtId="164" fontId="9" fillId="0" borderId="40" xfId="0" applyNumberFormat="1" applyFont="1" applyBorder="1" applyAlignment="1">
      <alignment horizontal="right" vertical="center"/>
    </xf>
    <xf numFmtId="164" fontId="3" fillId="0" borderId="43" xfId="0" applyNumberFormat="1" applyFont="1" applyBorder="1" applyAlignment="1">
      <alignment vertical="center"/>
    </xf>
    <xf numFmtId="0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/>
    </xf>
    <xf numFmtId="164" fontId="9" fillId="0" borderId="40" xfId="0" applyNumberFormat="1" applyFont="1" applyFill="1" applyBorder="1" applyAlignment="1">
      <alignment/>
    </xf>
    <xf numFmtId="164" fontId="9" fillId="34" borderId="40" xfId="0" applyNumberFormat="1" applyFont="1" applyFill="1" applyBorder="1" applyAlignment="1">
      <alignment/>
    </xf>
    <xf numFmtId="164" fontId="9" fillId="0" borderId="40" xfId="0" applyNumberFormat="1" applyFont="1" applyBorder="1" applyAlignment="1">
      <alignment/>
    </xf>
    <xf numFmtId="164" fontId="3" fillId="0" borderId="40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0" fontId="4" fillId="0" borderId="44" xfId="0" applyNumberFormat="1" applyFont="1" applyFill="1" applyBorder="1" applyAlignment="1">
      <alignment vertical="top" wrapText="1"/>
    </xf>
    <xf numFmtId="164" fontId="6" fillId="0" borderId="45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Fill="1" applyBorder="1" applyAlignment="1">
      <alignment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top" wrapText="1"/>
    </xf>
    <xf numFmtId="166" fontId="9" fillId="36" borderId="40" xfId="0" applyNumberFormat="1" applyFont="1" applyFill="1" applyBorder="1" applyAlignment="1">
      <alignment horizontal="center" vertical="center" wrapText="1"/>
    </xf>
    <xf numFmtId="166" fontId="3" fillId="36" borderId="40" xfId="0" applyNumberFormat="1" applyFont="1" applyFill="1" applyBorder="1" applyAlignment="1">
      <alignment horizontal="center" vertical="center" wrapText="1"/>
    </xf>
    <xf numFmtId="166" fontId="3" fillId="36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Border="1" applyAlignment="1">
      <alignment vertical="center"/>
    </xf>
    <xf numFmtId="4" fontId="9" fillId="0" borderId="43" xfId="0" applyNumberFormat="1" applyFont="1" applyBorder="1" applyAlignment="1">
      <alignment vertical="center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3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75"/>
          <c:w val="0.965"/>
          <c:h val="0.80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2232111"/>
        <c:axId val="20001716"/>
      </c:barChart>
      <c:catAx>
        <c:axId val="3223211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01716"/>
        <c:crossesAt val="0"/>
        <c:auto val="1"/>
        <c:lblOffset val="100"/>
        <c:tickLblSkip val="1"/>
        <c:noMultiLvlLbl val="0"/>
      </c:catAx>
      <c:valAx>
        <c:axId val="20001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32111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435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53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3:14" ht="12.75">
      <c r="C2" s="1"/>
      <c r="D2" s="2"/>
      <c r="J2" s="1"/>
      <c r="K2" s="2"/>
      <c r="N2" s="101" t="s">
        <v>0</v>
      </c>
    </row>
    <row r="3" spans="1:14" s="3" customFormat="1" ht="45.75" customHeight="1">
      <c r="A3" s="74" t="s">
        <v>53</v>
      </c>
      <c r="B3" s="43" t="s">
        <v>47</v>
      </c>
      <c r="C3" s="44">
        <v>42370</v>
      </c>
      <c r="D3" s="44">
        <v>42401</v>
      </c>
      <c r="E3" s="44">
        <v>42430</v>
      </c>
      <c r="F3" s="44">
        <v>42461</v>
      </c>
      <c r="G3" s="44">
        <v>42491</v>
      </c>
      <c r="H3" s="44">
        <v>42522</v>
      </c>
      <c r="I3" s="66" t="s">
        <v>78</v>
      </c>
      <c r="J3" s="66" t="s">
        <v>77</v>
      </c>
      <c r="K3" s="66" t="s">
        <v>73</v>
      </c>
      <c r="L3" s="66" t="s">
        <v>74</v>
      </c>
      <c r="M3" s="72" t="s">
        <v>75</v>
      </c>
      <c r="N3" s="73" t="s">
        <v>76</v>
      </c>
    </row>
    <row r="4" spans="1:14" s="3" customFormat="1" ht="48.75" customHeight="1">
      <c r="A4" s="45" t="s">
        <v>57</v>
      </c>
      <c r="B4" s="46" t="e">
        <f aca="true" t="shared" si="0" ref="B4:N4">SUM(B7,B9)</f>
        <v>#REF!</v>
      </c>
      <c r="C4" s="47" t="e">
        <f t="shared" si="0"/>
        <v>#REF!</v>
      </c>
      <c r="D4" s="47" t="e">
        <f t="shared" si="0"/>
        <v>#REF!</v>
      </c>
      <c r="E4" s="47" t="e">
        <f t="shared" si="0"/>
        <v>#REF!</v>
      </c>
      <c r="F4" s="48" t="e">
        <f t="shared" si="0"/>
        <v>#REF!</v>
      </c>
      <c r="G4" s="48" t="e">
        <f t="shared" si="0"/>
        <v>#REF!</v>
      </c>
      <c r="H4" s="48" t="e">
        <f t="shared" si="0"/>
        <v>#REF!</v>
      </c>
      <c r="I4" s="48" t="e">
        <f>SUM(I7,I9)</f>
        <v>#REF!</v>
      </c>
      <c r="J4" s="48" t="e">
        <f t="shared" si="0"/>
        <v>#REF!</v>
      </c>
      <c r="K4" s="48" t="e">
        <f t="shared" si="0"/>
        <v>#REF!</v>
      </c>
      <c r="L4" s="48" t="e">
        <f t="shared" si="0"/>
        <v>#REF!</v>
      </c>
      <c r="M4" s="49" t="e">
        <f t="shared" si="0"/>
        <v>#REF!</v>
      </c>
      <c r="N4" s="75" t="e">
        <f t="shared" si="0"/>
        <v>#REF!</v>
      </c>
    </row>
    <row r="5" spans="1:14" s="3" customFormat="1" ht="13.5">
      <c r="A5" s="50" t="s">
        <v>2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1" t="e">
        <f t="shared" si="1"/>
        <v>#REF!</v>
      </c>
      <c r="N5" s="76" t="e">
        <f t="shared" si="1"/>
        <v>#REF!</v>
      </c>
    </row>
    <row r="6" spans="1:14" s="3" customFormat="1" ht="15">
      <c r="A6" s="52" t="s">
        <v>54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3"/>
      <c r="N6" s="77"/>
    </row>
    <row r="7" spans="1:14" s="3" customFormat="1" ht="13.5">
      <c r="A7" s="54" t="s">
        <v>58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3" t="e">
        <f t="shared" si="2"/>
        <v>#REF!</v>
      </c>
      <c r="N7" s="77" t="e">
        <f t="shared" si="2"/>
        <v>#REF!</v>
      </c>
    </row>
    <row r="8" spans="1:14" s="3" customFormat="1" ht="13.5">
      <c r="A8" s="55" t="s">
        <v>4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6" t="e">
        <f t="shared" si="3"/>
        <v>#REF!</v>
      </c>
      <c r="N8" s="78" t="e">
        <f t="shared" si="3"/>
        <v>#REF!</v>
      </c>
    </row>
    <row r="9" spans="1:14" s="3" customFormat="1" ht="13.5">
      <c r="A9" s="54" t="s">
        <v>59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3" t="e">
        <f t="shared" si="4"/>
        <v>#REF!</v>
      </c>
      <c r="N9" s="77" t="e">
        <f t="shared" si="4"/>
        <v>#REF!</v>
      </c>
    </row>
    <row r="10" spans="1:14" s="3" customFormat="1" ht="13.5">
      <c r="A10" s="55" t="s">
        <v>4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6" t="e">
        <f t="shared" si="5"/>
        <v>#REF!</v>
      </c>
      <c r="N10" s="78" t="e">
        <f t="shared" si="5"/>
        <v>#REF!</v>
      </c>
    </row>
    <row r="11" spans="1:14" s="3" customFormat="1" ht="15">
      <c r="A11" s="52" t="s">
        <v>54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3"/>
      <c r="N11" s="77"/>
    </row>
    <row r="12" spans="1:14" s="3" customFormat="1" ht="27">
      <c r="A12" s="57" t="s">
        <v>60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3" t="e">
        <f t="shared" si="6"/>
        <v>#REF!</v>
      </c>
      <c r="N12" s="77" t="e">
        <f t="shared" si="6"/>
        <v>#REF!</v>
      </c>
    </row>
    <row r="13" spans="1:14" s="3" customFormat="1" ht="27">
      <c r="A13" s="58" t="s">
        <v>61</v>
      </c>
      <c r="B13" s="59" t="e">
        <f>B23+B34*B14</f>
        <v>#REF!</v>
      </c>
      <c r="C13" s="59" t="e">
        <f>C23+C34*C14</f>
        <v>#REF!</v>
      </c>
      <c r="D13" s="59" t="e">
        <f aca="true" t="shared" si="7" ref="D13:N13">D23+D34*D14</f>
        <v>#REF!</v>
      </c>
      <c r="E13" s="59" t="e">
        <f t="shared" si="7"/>
        <v>#REF!</v>
      </c>
      <c r="F13" s="59" t="e">
        <f t="shared" si="7"/>
        <v>#REF!</v>
      </c>
      <c r="G13" s="59" t="e">
        <f t="shared" si="7"/>
        <v>#REF!</v>
      </c>
      <c r="H13" s="59" t="e">
        <f t="shared" si="7"/>
        <v>#REF!</v>
      </c>
      <c r="I13" s="59" t="e">
        <f t="shared" si="7"/>
        <v>#REF!</v>
      </c>
      <c r="J13" s="59" t="e">
        <f t="shared" si="7"/>
        <v>#REF!</v>
      </c>
      <c r="K13" s="59" t="e">
        <f t="shared" si="7"/>
        <v>#REF!</v>
      </c>
      <c r="L13" s="59" t="e">
        <f t="shared" si="7"/>
        <v>#REF!</v>
      </c>
      <c r="M13" s="60" t="e">
        <f t="shared" si="7"/>
        <v>#REF!</v>
      </c>
      <c r="N13" s="79" t="e">
        <f t="shared" si="7"/>
        <v>#REF!</v>
      </c>
    </row>
    <row r="14" spans="1:14" s="11" customFormat="1" ht="17.25" customHeight="1">
      <c r="A14" s="9" t="s">
        <v>71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7" t="s">
        <v>55</v>
      </c>
      <c r="B16" s="68" t="e">
        <f>SUM(B19,B20)</f>
        <v>#REF!</v>
      </c>
      <c r="C16" s="69" t="e">
        <f aca="true" t="shared" si="8" ref="C16:N16">C19+C20</f>
        <v>#REF!</v>
      </c>
      <c r="D16" s="69" t="e">
        <f t="shared" si="8"/>
        <v>#REF!</v>
      </c>
      <c r="E16" s="69" t="e">
        <f t="shared" si="8"/>
        <v>#REF!</v>
      </c>
      <c r="F16" s="69" t="e">
        <f t="shared" si="8"/>
        <v>#REF!</v>
      </c>
      <c r="G16" s="69" t="e">
        <f t="shared" si="8"/>
        <v>#REF!</v>
      </c>
      <c r="H16" s="69" t="e">
        <f t="shared" si="8"/>
        <v>#REF!</v>
      </c>
      <c r="I16" s="69" t="e">
        <f t="shared" si="8"/>
        <v>#REF!</v>
      </c>
      <c r="J16" s="69" t="e">
        <f t="shared" si="8"/>
        <v>#REF!</v>
      </c>
      <c r="K16" s="69" t="e">
        <f t="shared" si="8"/>
        <v>#REF!</v>
      </c>
      <c r="L16" s="69" t="e">
        <f t="shared" si="8"/>
        <v>#REF!</v>
      </c>
      <c r="M16" s="70" t="e">
        <f t="shared" si="8"/>
        <v>#REF!</v>
      </c>
      <c r="N16" s="71" t="e">
        <f t="shared" si="8"/>
        <v>#REF!</v>
      </c>
    </row>
    <row r="17" spans="1:15" s="12" customFormat="1" ht="33.75" customHeight="1">
      <c r="A17" s="87" t="s">
        <v>62</v>
      </c>
      <c r="B17" s="93" t="e">
        <f>SUM(C17:N17)</f>
        <v>#REF!</v>
      </c>
      <c r="C17" s="94" t="e">
        <f>#REF!</f>
        <v>#REF!</v>
      </c>
      <c r="D17" s="94" t="e">
        <f>#REF!</f>
        <v>#REF!</v>
      </c>
      <c r="E17" s="94" t="e">
        <f>#REF!</f>
        <v>#REF!</v>
      </c>
      <c r="F17" s="94" t="e">
        <f>#REF!</f>
        <v>#REF!</v>
      </c>
      <c r="G17" s="94" t="e">
        <f>#REF!</f>
        <v>#REF!</v>
      </c>
      <c r="H17" s="94" t="e">
        <f>#REF!</f>
        <v>#REF!</v>
      </c>
      <c r="I17" s="94" t="e">
        <f>#REF!</f>
        <v>#REF!</v>
      </c>
      <c r="J17" s="94" t="e">
        <f>#REF!</f>
        <v>#REF!</v>
      </c>
      <c r="K17" s="94" t="e">
        <f>#REF!</f>
        <v>#REF!</v>
      </c>
      <c r="L17" s="94" t="e">
        <f>#REF!</f>
        <v>#REF!</v>
      </c>
      <c r="M17" s="95" t="e">
        <f>#REF!</f>
        <v>#REF!</v>
      </c>
      <c r="N17" s="96" t="e">
        <f>#REF!</f>
        <v>#REF!</v>
      </c>
      <c r="O17" s="34"/>
    </row>
    <row r="18" spans="1:14" s="3" customFormat="1" ht="15">
      <c r="A18" s="52" t="s">
        <v>54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2"/>
      <c r="N18" s="80"/>
    </row>
    <row r="19" spans="1:14" s="3" customFormat="1" ht="13.5">
      <c r="A19" s="54" t="s">
        <v>58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4" t="e">
        <f>#REF!</f>
        <v>#REF!</v>
      </c>
      <c r="N19" s="81" t="e">
        <f>#REF!</f>
        <v>#REF!</v>
      </c>
    </row>
    <row r="20" spans="1:14" s="3" customFormat="1" ht="15">
      <c r="A20" s="63" t="s">
        <v>59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4" t="e">
        <f>#REF!</f>
        <v>#REF!</v>
      </c>
      <c r="N20" s="81" t="e">
        <f>#REF!</f>
        <v>#REF!</v>
      </c>
    </row>
    <row r="21" spans="1:14" s="3" customFormat="1" ht="15">
      <c r="A21" s="52" t="s">
        <v>54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3"/>
      <c r="N21" s="77"/>
    </row>
    <row r="22" spans="1:14" s="3" customFormat="1" ht="27">
      <c r="A22" s="57" t="s">
        <v>63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3" t="e">
        <f>#REF!+#REF!</f>
        <v>#REF!</v>
      </c>
      <c r="N22" s="77" t="e">
        <f>#REF!+#REF!</f>
        <v>#REF!</v>
      </c>
    </row>
    <row r="23" spans="1:14" s="3" customFormat="1" ht="27">
      <c r="A23" s="57" t="s">
        <v>64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3" t="e">
        <f>#REF!+#REF!</f>
        <v>#REF!</v>
      </c>
      <c r="N23" s="77" t="e">
        <f>#REF!+#REF!</f>
        <v>#REF!</v>
      </c>
    </row>
    <row r="24" spans="1:14" s="3" customFormat="1" ht="28.5">
      <c r="A24" s="97" t="s">
        <v>65</v>
      </c>
      <c r="B24" s="98" t="e">
        <f aca="true" t="shared" si="9" ref="B24:M24">B16/B14</f>
        <v>#REF!</v>
      </c>
      <c r="C24" s="98" t="e">
        <f t="shared" si="9"/>
        <v>#REF!</v>
      </c>
      <c r="D24" s="98" t="e">
        <f t="shared" si="9"/>
        <v>#REF!</v>
      </c>
      <c r="E24" s="98" t="e">
        <f t="shared" si="9"/>
        <v>#REF!</v>
      </c>
      <c r="F24" s="98" t="e">
        <f t="shared" si="9"/>
        <v>#REF!</v>
      </c>
      <c r="G24" s="98" t="e">
        <f t="shared" si="9"/>
        <v>#REF!</v>
      </c>
      <c r="H24" s="98" t="e">
        <f t="shared" si="9"/>
        <v>#REF!</v>
      </c>
      <c r="I24" s="98" t="e">
        <f>I16/I14</f>
        <v>#REF!</v>
      </c>
      <c r="J24" s="98" t="e">
        <f t="shared" si="9"/>
        <v>#REF!</v>
      </c>
      <c r="K24" s="98" t="e">
        <f t="shared" si="9"/>
        <v>#REF!</v>
      </c>
      <c r="L24" s="98" t="e">
        <f t="shared" si="9"/>
        <v>#REF!</v>
      </c>
      <c r="M24" s="99" t="e">
        <f t="shared" si="9"/>
        <v>#REF!</v>
      </c>
      <c r="N24" s="100" t="e">
        <f>N16/N14</f>
        <v>#REF!</v>
      </c>
    </row>
    <row r="25" spans="1:14" s="11" customFormat="1" ht="18" customHeight="1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61"/>
      <c r="M25" s="61"/>
      <c r="N25" s="61"/>
    </row>
    <row r="26" spans="5:14" s="3" customFormat="1" ht="13.5">
      <c r="E26" s="14"/>
      <c r="F26" s="14"/>
      <c r="N26" s="101" t="s">
        <v>4</v>
      </c>
    </row>
    <row r="27" spans="1:14" s="3" customFormat="1" ht="30.75">
      <c r="A27" s="82" t="s">
        <v>56</v>
      </c>
      <c r="B27" s="83" t="e">
        <f>SUM(B30,B31)</f>
        <v>#REF!</v>
      </c>
      <c r="C27" s="84" t="e">
        <f aca="true" t="shared" si="10" ref="C27:N27">C30+C31</f>
        <v>#REF!</v>
      </c>
      <c r="D27" s="47" t="e">
        <f t="shared" si="10"/>
        <v>#REF!</v>
      </c>
      <c r="E27" s="47" t="e">
        <f t="shared" si="10"/>
        <v>#REF!</v>
      </c>
      <c r="F27" s="85" t="e">
        <f t="shared" si="10"/>
        <v>#REF!</v>
      </c>
      <c r="G27" s="85" t="e">
        <f t="shared" si="10"/>
        <v>#REF!</v>
      </c>
      <c r="H27" s="48" t="e">
        <f t="shared" si="10"/>
        <v>#REF!</v>
      </c>
      <c r="I27" s="48" t="e">
        <f t="shared" si="10"/>
        <v>#REF!</v>
      </c>
      <c r="J27" s="48" t="e">
        <f t="shared" si="10"/>
        <v>#REF!</v>
      </c>
      <c r="K27" s="48" t="e">
        <f t="shared" si="10"/>
        <v>#REF!</v>
      </c>
      <c r="L27" s="48" t="e">
        <f>L30+L31</f>
        <v>#REF!</v>
      </c>
      <c r="M27" s="49" t="e">
        <f t="shared" si="10"/>
        <v>#REF!</v>
      </c>
      <c r="N27" s="86" t="e">
        <f t="shared" si="10"/>
        <v>#REF!</v>
      </c>
    </row>
    <row r="28" spans="1:14" s="3" customFormat="1" ht="14.25">
      <c r="A28" s="87" t="s">
        <v>66</v>
      </c>
      <c r="B28" s="88"/>
      <c r="C28" s="89"/>
      <c r="D28" s="89"/>
      <c r="E28" s="89"/>
      <c r="F28" s="89"/>
      <c r="G28" s="89"/>
      <c r="H28" s="89">
        <v>1500</v>
      </c>
      <c r="I28" s="90"/>
      <c r="J28" s="89"/>
      <c r="K28" s="89"/>
      <c r="L28" s="89"/>
      <c r="M28" s="91"/>
      <c r="N28" s="92"/>
    </row>
    <row r="29" spans="1:14" s="3" customFormat="1" ht="15">
      <c r="A29" s="52" t="s">
        <v>54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3"/>
      <c r="N29" s="77"/>
    </row>
    <row r="30" spans="1:14" s="3" customFormat="1" ht="13.5">
      <c r="A30" s="54" t="s">
        <v>67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2" t="e">
        <f>#REF!</f>
        <v>#REF!</v>
      </c>
      <c r="N30" s="80" t="e">
        <f>#REF!</f>
        <v>#REF!</v>
      </c>
    </row>
    <row r="31" spans="1:14" s="3" customFormat="1" ht="15">
      <c r="A31" s="63" t="s">
        <v>68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2" t="e">
        <f>#REF!</f>
        <v>#REF!</v>
      </c>
      <c r="N31" s="80" t="e">
        <f>#REF!</f>
        <v>#REF!</v>
      </c>
    </row>
    <row r="32" spans="1:14" s="3" customFormat="1" ht="15">
      <c r="A32" s="52" t="s">
        <v>54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3"/>
      <c r="N32" s="77"/>
    </row>
    <row r="33" spans="1:14" s="3" customFormat="1" ht="27">
      <c r="A33" s="57" t="s">
        <v>69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3" t="e">
        <f>#REF!</f>
        <v>#REF!</v>
      </c>
      <c r="N33" s="77" t="e">
        <f>#REF!</f>
        <v>#REF!</v>
      </c>
    </row>
    <row r="34" spans="1:14" s="3" customFormat="1" ht="27">
      <c r="A34" s="58" t="s">
        <v>70</v>
      </c>
      <c r="B34" s="65" t="e">
        <f>#REF!</f>
        <v>#REF!</v>
      </c>
      <c r="C34" s="65" t="e">
        <f>#REF!</f>
        <v>#REF!</v>
      </c>
      <c r="D34" s="65" t="e">
        <f>#REF!</f>
        <v>#REF!</v>
      </c>
      <c r="E34" s="65" t="e">
        <f>#REF!</f>
        <v>#REF!</v>
      </c>
      <c r="F34" s="65" t="e">
        <f>#REF!</f>
        <v>#REF!</v>
      </c>
      <c r="G34" s="65" t="e">
        <f>#REF!</f>
        <v>#REF!</v>
      </c>
      <c r="H34" s="65" t="e">
        <f>#REF!</f>
        <v>#REF!</v>
      </c>
      <c r="I34" s="65" t="e">
        <f>#REF!</f>
        <v>#REF!</v>
      </c>
      <c r="J34" s="65" t="e">
        <f>#REF!</f>
        <v>#REF!</v>
      </c>
      <c r="K34" s="65" t="e">
        <f>#REF!</f>
        <v>#REF!</v>
      </c>
      <c r="L34" s="65" t="e">
        <f>#REF!</f>
        <v>#REF!</v>
      </c>
      <c r="M34" s="60" t="e">
        <f>#REF!</f>
        <v>#REF!</v>
      </c>
      <c r="N34" s="79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41" t="s">
        <v>72</v>
      </c>
      <c r="B36" s="42"/>
      <c r="C36" s="42"/>
      <c r="D36" s="42"/>
      <c r="E36" s="42"/>
      <c r="F36" s="42"/>
      <c r="G36" s="42"/>
      <c r="H36" s="42"/>
      <c r="I36" s="42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9</v>
      </c>
      <c r="M67" s="19"/>
      <c r="N67" s="19"/>
    </row>
    <row r="68" spans="1:14" ht="25.5" customHeight="1">
      <c r="A68" s="151" t="s">
        <v>10</v>
      </c>
      <c r="B68" s="151"/>
      <c r="C68" s="21" t="s">
        <v>11</v>
      </c>
      <c r="D68" s="22" t="s">
        <v>12</v>
      </c>
      <c r="E68" s="21" t="s">
        <v>13</v>
      </c>
      <c r="F68" s="21" t="s">
        <v>14</v>
      </c>
      <c r="G68" s="21" t="s">
        <v>15</v>
      </c>
      <c r="H68" s="21" t="s">
        <v>16</v>
      </c>
      <c r="I68" s="23" t="s">
        <v>17</v>
      </c>
      <c r="J68" s="23" t="s">
        <v>18</v>
      </c>
      <c r="K68" s="21" t="s">
        <v>19</v>
      </c>
      <c r="L68" s="21" t="s">
        <v>20</v>
      </c>
      <c r="M68" s="24" t="s">
        <v>21</v>
      </c>
      <c r="N68" s="24" t="s">
        <v>22</v>
      </c>
    </row>
    <row r="69" spans="1:14" ht="12.75" customHeight="1">
      <c r="A69" s="154" t="s">
        <v>23</v>
      </c>
      <c r="B69" s="154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54" t="s">
        <v>24</v>
      </c>
      <c r="B70" s="154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54" t="s">
        <v>25</v>
      </c>
      <c r="B71" s="154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54" t="s">
        <v>26</v>
      </c>
      <c r="B72" s="154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54" t="s">
        <v>27</v>
      </c>
      <c r="B73" s="154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54" t="s">
        <v>28</v>
      </c>
      <c r="B74" s="154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54" t="s">
        <v>29</v>
      </c>
      <c r="B75" s="154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54" t="s">
        <v>30</v>
      </c>
      <c r="B76" s="154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54" t="s">
        <v>31</v>
      </c>
      <c r="B77" s="154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54" t="s">
        <v>32</v>
      </c>
      <c r="B78" s="154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54" t="s">
        <v>33</v>
      </c>
      <c r="B79" s="154"/>
      <c r="C79" s="154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54" t="s">
        <v>34</v>
      </c>
      <c r="B80" s="154"/>
      <c r="C80" s="154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54" t="s">
        <v>35</v>
      </c>
      <c r="B81" s="154"/>
      <c r="C81" s="154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54" t="s">
        <v>36</v>
      </c>
      <c r="B82" s="154"/>
      <c r="C82" s="154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54" t="s">
        <v>37</v>
      </c>
      <c r="B83" s="154"/>
      <c r="C83" s="154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54" t="s">
        <v>38</v>
      </c>
      <c r="B84" s="154"/>
      <c r="C84" s="154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54" t="s">
        <v>39</v>
      </c>
      <c r="B85" s="154"/>
      <c r="C85" s="154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52" t="s">
        <v>40</v>
      </c>
      <c r="B86" s="152"/>
      <c r="C86" s="152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52" t="s">
        <v>41</v>
      </c>
      <c r="B87" s="152"/>
      <c r="C87" s="152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52" t="s">
        <v>42</v>
      </c>
      <c r="B88" s="152"/>
      <c r="C88" s="152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52" t="s">
        <v>43</v>
      </c>
      <c r="B89" s="152"/>
      <c r="C89" s="152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55"/>
      <c r="B90" s="155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44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51" t="s">
        <v>45</v>
      </c>
      <c r="B92" s="151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52" t="s">
        <v>46</v>
      </c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60" zoomScaleNormal="75" workbookViewId="0" topLeftCell="A1">
      <selection activeCell="S13" sqref="S13"/>
    </sheetView>
  </sheetViews>
  <sheetFormatPr defaultColWidth="9.140625" defaultRowHeight="12.75"/>
  <cols>
    <col min="1" max="1" width="47.28125" style="0" customWidth="1"/>
    <col min="2" max="2" width="16.28125" style="0" customWidth="1"/>
    <col min="3" max="3" width="16.7109375" style="0" customWidth="1"/>
    <col min="4" max="4" width="15.140625" style="0" customWidth="1"/>
    <col min="5" max="5" width="14.28125" style="0" customWidth="1"/>
    <col min="6" max="6" width="14.7109375" style="0" customWidth="1"/>
    <col min="7" max="7" width="15.28125" style="0" customWidth="1"/>
    <col min="8" max="8" width="14.8515625" style="0" customWidth="1"/>
    <col min="9" max="9" width="13.7109375" style="0" customWidth="1"/>
    <col min="10" max="11" width="14.8515625" style="0" customWidth="1"/>
  </cols>
  <sheetData>
    <row r="1" spans="2:9" ht="45.75" customHeight="1">
      <c r="B1" s="157" t="s">
        <v>79</v>
      </c>
      <c r="C1" s="158"/>
      <c r="D1" s="158"/>
      <c r="E1" s="158"/>
      <c r="F1" s="158"/>
      <c r="G1" s="158"/>
      <c r="H1" s="158"/>
      <c r="I1" s="158"/>
    </row>
    <row r="2" spans="1:11" ht="28.5" customHeight="1" thickBot="1">
      <c r="A2" s="35"/>
      <c r="B2" s="35"/>
      <c r="C2" s="36"/>
      <c r="D2" s="35"/>
      <c r="E2" s="35"/>
      <c r="F2" s="37"/>
      <c r="K2" s="37" t="s">
        <v>9</v>
      </c>
    </row>
    <row r="3" spans="1:11" s="3" customFormat="1" ht="45.75" customHeight="1" thickBot="1">
      <c r="A3" s="107" t="s">
        <v>1</v>
      </c>
      <c r="B3" s="108" t="s">
        <v>80</v>
      </c>
      <c r="C3" s="146" t="s">
        <v>84</v>
      </c>
      <c r="D3" s="146" t="s">
        <v>83</v>
      </c>
      <c r="E3" s="146" t="s">
        <v>85</v>
      </c>
      <c r="F3" s="146" t="s">
        <v>86</v>
      </c>
      <c r="G3" s="108" t="s">
        <v>87</v>
      </c>
      <c r="H3" s="147" t="s">
        <v>84</v>
      </c>
      <c r="I3" s="147" t="s">
        <v>88</v>
      </c>
      <c r="J3" s="147" t="s">
        <v>81</v>
      </c>
      <c r="K3" s="148" t="s">
        <v>48</v>
      </c>
    </row>
    <row r="4" spans="1:11" s="3" customFormat="1" ht="37.5" customHeight="1" thickBot="1">
      <c r="A4" s="113" t="s">
        <v>49</v>
      </c>
      <c r="B4" s="114">
        <v>55817.65232800001</v>
      </c>
      <c r="C4" s="115">
        <v>20696.858238</v>
      </c>
      <c r="D4" s="116">
        <v>16131.296200000004</v>
      </c>
      <c r="E4" s="116">
        <v>6542.637239999996</v>
      </c>
      <c r="F4" s="116">
        <v>12446.86065</v>
      </c>
      <c r="G4" s="149">
        <v>59648.12000000001</v>
      </c>
      <c r="H4" s="149">
        <v>15466.140000000001</v>
      </c>
      <c r="I4" s="149">
        <v>28051.320000000003</v>
      </c>
      <c r="J4" s="149">
        <v>3862.2999999999997</v>
      </c>
      <c r="K4" s="150">
        <v>12268.36</v>
      </c>
    </row>
    <row r="5" spans="1:11" s="3" customFormat="1" ht="23.25" customHeight="1">
      <c r="A5" s="132" t="s">
        <v>3</v>
      </c>
      <c r="B5" s="109"/>
      <c r="C5" s="110"/>
      <c r="D5" s="110"/>
      <c r="E5" s="110"/>
      <c r="F5" s="110"/>
      <c r="G5" s="111"/>
      <c r="H5" s="112"/>
      <c r="I5" s="112"/>
      <c r="J5" s="112"/>
      <c r="K5" s="133"/>
    </row>
    <row r="6" spans="1:11" s="3" customFormat="1" ht="23.25" customHeight="1">
      <c r="A6" s="134" t="s">
        <v>50</v>
      </c>
      <c r="B6" s="102">
        <v>43385.21781650001</v>
      </c>
      <c r="C6" s="103">
        <v>18061.136700000003</v>
      </c>
      <c r="D6" s="103">
        <v>11691.711132000004</v>
      </c>
      <c r="E6" s="103">
        <v>4291.1834759999965</v>
      </c>
      <c r="F6" s="103">
        <v>9341.1865085</v>
      </c>
      <c r="G6" s="104">
        <v>47343.36</v>
      </c>
      <c r="H6" s="105">
        <v>12464.76</v>
      </c>
      <c r="I6" s="105">
        <v>23523.23</v>
      </c>
      <c r="J6" s="105">
        <v>1731.06</v>
      </c>
      <c r="K6" s="135">
        <v>9624.310000000001</v>
      </c>
    </row>
    <row r="7" spans="1:11" s="3" customFormat="1" ht="21" customHeight="1" thickBot="1">
      <c r="A7" s="136" t="s">
        <v>51</v>
      </c>
      <c r="B7" s="117">
        <v>12432.4345115</v>
      </c>
      <c r="C7" s="118">
        <v>2635.721538</v>
      </c>
      <c r="D7" s="118">
        <v>4439.585068</v>
      </c>
      <c r="E7" s="118">
        <v>2251.453764</v>
      </c>
      <c r="F7" s="118">
        <v>3105.6741414999997</v>
      </c>
      <c r="G7" s="119">
        <v>12304.759999999998</v>
      </c>
      <c r="H7" s="120">
        <v>3001.38</v>
      </c>
      <c r="I7" s="120">
        <v>4528.09</v>
      </c>
      <c r="J7" s="120">
        <v>2131.24</v>
      </c>
      <c r="K7" s="137">
        <v>2644.05</v>
      </c>
    </row>
    <row r="8" spans="1:11" s="3" customFormat="1" ht="31.5" thickBot="1">
      <c r="A8" s="113" t="s">
        <v>5</v>
      </c>
      <c r="B8" s="122">
        <v>32659.007</v>
      </c>
      <c r="C8" s="123">
        <v>13368.210000000001</v>
      </c>
      <c r="D8" s="123">
        <v>5748.407</v>
      </c>
      <c r="E8" s="123">
        <v>3682.41</v>
      </c>
      <c r="F8" s="123">
        <v>9859.98</v>
      </c>
      <c r="G8" s="114">
        <v>39304.40000000001</v>
      </c>
      <c r="H8" s="114">
        <v>13641.04</v>
      </c>
      <c r="I8" s="114">
        <v>21252.800000000003</v>
      </c>
      <c r="J8" s="114">
        <v>1862.01</v>
      </c>
      <c r="K8" s="124">
        <v>2548.5499999999997</v>
      </c>
    </row>
    <row r="9" spans="1:11" s="3" customFormat="1" ht="15">
      <c r="A9" s="132" t="s">
        <v>3</v>
      </c>
      <c r="B9" s="109"/>
      <c r="C9" s="121"/>
      <c r="D9" s="121"/>
      <c r="E9" s="121"/>
      <c r="F9" s="121"/>
      <c r="G9" s="111"/>
      <c r="H9" s="112"/>
      <c r="I9" s="112"/>
      <c r="J9" s="112"/>
      <c r="K9" s="133"/>
    </row>
    <row r="10" spans="1:11" s="3" customFormat="1" ht="20.25" customHeight="1">
      <c r="A10" s="138" t="s">
        <v>6</v>
      </c>
      <c r="B10" s="102">
        <v>25858.187</v>
      </c>
      <c r="C10" s="105">
        <v>11796.595000000001</v>
      </c>
      <c r="D10" s="105">
        <v>2966.6220000000003</v>
      </c>
      <c r="E10" s="105">
        <v>2700.915</v>
      </c>
      <c r="F10" s="105">
        <v>8394.055</v>
      </c>
      <c r="G10" s="104">
        <v>32442.54</v>
      </c>
      <c r="H10" s="105">
        <v>11845.41</v>
      </c>
      <c r="I10" s="105">
        <v>18045.04</v>
      </c>
      <c r="J10" s="105">
        <v>1017.97</v>
      </c>
      <c r="K10" s="135">
        <v>1534.12</v>
      </c>
    </row>
    <row r="11" spans="1:11" s="3" customFormat="1" ht="21" customHeight="1" thickBot="1">
      <c r="A11" s="139" t="s">
        <v>7</v>
      </c>
      <c r="B11" s="117">
        <v>6800.82</v>
      </c>
      <c r="C11" s="120">
        <v>1571.615</v>
      </c>
      <c r="D11" s="120">
        <v>2781.785</v>
      </c>
      <c r="E11" s="120">
        <v>981.4950000000001</v>
      </c>
      <c r="F11" s="120">
        <v>1465.9249999999997</v>
      </c>
      <c r="G11" s="119">
        <v>6861.860000000001</v>
      </c>
      <c r="H11" s="120">
        <v>1795.63</v>
      </c>
      <c r="I11" s="120">
        <v>3207.76</v>
      </c>
      <c r="J11" s="120">
        <v>844.04</v>
      </c>
      <c r="K11" s="137">
        <v>1014.4299999999998</v>
      </c>
    </row>
    <row r="12" spans="1:11" s="3" customFormat="1" ht="31.5" thickBot="1">
      <c r="A12" s="125" t="s">
        <v>8</v>
      </c>
      <c r="B12" s="126">
        <v>23158.645328000002</v>
      </c>
      <c r="C12" s="127">
        <v>7328.648238</v>
      </c>
      <c r="D12" s="128">
        <v>10382.889200000003</v>
      </c>
      <c r="E12" s="129">
        <v>2860.2272399999965</v>
      </c>
      <c r="F12" s="129">
        <v>2586.880650000001</v>
      </c>
      <c r="G12" s="130">
        <v>20343.72</v>
      </c>
      <c r="H12" s="130">
        <v>1825.1</v>
      </c>
      <c r="I12" s="130">
        <v>6798.5199999999995</v>
      </c>
      <c r="J12" s="130">
        <v>2000.2899999999997</v>
      </c>
      <c r="K12" s="131">
        <v>9719.810000000001</v>
      </c>
    </row>
    <row r="13" spans="1:11" s="3" customFormat="1" ht="15">
      <c r="A13" s="132" t="s">
        <v>3</v>
      </c>
      <c r="B13" s="109"/>
      <c r="C13" s="110"/>
      <c r="D13" s="110"/>
      <c r="E13" s="110"/>
      <c r="F13" s="110"/>
      <c r="G13" s="111"/>
      <c r="H13" s="112"/>
      <c r="I13" s="112"/>
      <c r="J13" s="112"/>
      <c r="K13" s="133"/>
    </row>
    <row r="14" spans="1:11" s="3" customFormat="1" ht="19.5" customHeight="1">
      <c r="A14" s="138" t="s">
        <v>6</v>
      </c>
      <c r="B14" s="106">
        <v>17527.030816500002</v>
      </c>
      <c r="C14" s="105">
        <v>6264.5417</v>
      </c>
      <c r="D14" s="105">
        <v>8725.089132000003</v>
      </c>
      <c r="E14" s="105">
        <v>1590.268475999997</v>
      </c>
      <c r="F14" s="105">
        <v>947.131508500001</v>
      </c>
      <c r="G14" s="104">
        <v>14900.82</v>
      </c>
      <c r="H14" s="105">
        <v>619.3499999999999</v>
      </c>
      <c r="I14" s="105">
        <v>5478.19</v>
      </c>
      <c r="J14" s="105">
        <v>713.0899999999999</v>
      </c>
      <c r="K14" s="135">
        <v>8090.1900000000005</v>
      </c>
    </row>
    <row r="15" spans="1:11" s="3" customFormat="1" ht="22.5" customHeight="1" thickBot="1">
      <c r="A15" s="140" t="s">
        <v>7</v>
      </c>
      <c r="B15" s="141">
        <v>5631.6145115</v>
      </c>
      <c r="C15" s="143">
        <v>1064.106538</v>
      </c>
      <c r="D15" s="143">
        <v>1657.8000680000002</v>
      </c>
      <c r="E15" s="143">
        <v>1269.9587639999995</v>
      </c>
      <c r="F15" s="143">
        <v>1639.7491415</v>
      </c>
      <c r="G15" s="142">
        <v>5442.9</v>
      </c>
      <c r="H15" s="143">
        <v>1205.75</v>
      </c>
      <c r="I15" s="143">
        <v>1320.3300000000002</v>
      </c>
      <c r="J15" s="143">
        <v>1287.1999999999998</v>
      </c>
      <c r="K15" s="144">
        <v>1629.6200000000001</v>
      </c>
    </row>
    <row r="16" spans="1:11" s="40" customFormat="1" ht="15">
      <c r="A16" s="159" t="s">
        <v>82</v>
      </c>
      <c r="B16" s="159"/>
      <c r="C16" s="159"/>
      <c r="D16" s="159"/>
      <c r="E16" s="159"/>
      <c r="F16" s="38">
        <v>4.445</v>
      </c>
      <c r="G16" s="39">
        <v>4.46</v>
      </c>
      <c r="H16" s="39">
        <v>4.46</v>
      </c>
      <c r="I16" s="39">
        <v>4.46</v>
      </c>
      <c r="J16" s="39">
        <v>4.46</v>
      </c>
      <c r="K16" s="39">
        <v>4.46</v>
      </c>
    </row>
    <row r="17" spans="1:6" ht="18.75" customHeight="1">
      <c r="A17" s="145"/>
      <c r="B17" s="41"/>
      <c r="C17" s="41"/>
      <c r="D17" s="41"/>
      <c r="E17" s="41"/>
      <c r="F17" s="1"/>
    </row>
    <row r="18" spans="2:6" ht="12.75">
      <c r="B18" s="1"/>
      <c r="C18" s="1"/>
      <c r="D18" s="1"/>
      <c r="E18" s="1"/>
      <c r="F18" s="1"/>
    </row>
  </sheetData>
  <sheetProtection/>
  <mergeCells count="2">
    <mergeCell ref="B1:I1"/>
    <mergeCell ref="A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 Dora Oprea</cp:lastModifiedBy>
  <cp:lastPrinted>2019-07-15T09:26:11Z</cp:lastPrinted>
  <dcterms:created xsi:type="dcterms:W3CDTF">2015-04-24T09:04:58Z</dcterms:created>
  <dcterms:modified xsi:type="dcterms:W3CDTF">2019-07-15T09:26:29Z</dcterms:modified>
  <cp:category/>
  <cp:version/>
  <cp:contentType/>
  <cp:contentStatus/>
</cp:coreProperties>
</file>