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D:\CLOUD\23_PAAP_2023\02_AD\003_AD_Produse bufet protocol\02_Doc suport\"/>
    </mc:Choice>
  </mc:AlternateContent>
  <xr:revisionPtr revIDLastSave="0" documentId="13_ncr:1_{97B10BE2-7833-4B5E-ADCB-1630250E370F}" xr6:coauthVersionLast="36" xr6:coauthVersionMax="36" xr10:uidLastSave="{00000000-0000-0000-0000-000000000000}"/>
  <bookViews>
    <workbookView xWindow="-120" yWindow="-120" windowWidth="17805" windowHeight="12915" activeTab="5" xr2:uid="{38DF73C2-90CB-46D2-B151-BEBD647E21C8}"/>
  </bookViews>
  <sheets>
    <sheet name="Lot I" sheetId="2" r:id="rId1"/>
    <sheet name="Lot II" sheetId="3" r:id="rId2"/>
    <sheet name="Lot III" sheetId="4" r:id="rId3"/>
    <sheet name="Lot IV" sheetId="5" r:id="rId4"/>
    <sheet name="Lot V" sheetId="6" r:id="rId5"/>
    <sheet name="Lot VI" sheetId="7" r:id="rId6"/>
  </sheets>
  <definedNames>
    <definedName name="_xlnm.Print_Area" localSheetId="0">'Lot I'!$A$1:$H$43</definedName>
    <definedName name="_xlnm.Print_Area" localSheetId="1">'Lot II'!$A$1:$H$50</definedName>
    <definedName name="_xlnm.Print_Area" localSheetId="2">'Lot III'!$A$1:$H$41</definedName>
    <definedName name="_xlnm.Print_Area" localSheetId="3">'Lot IV'!$A$1:$H$44</definedName>
    <definedName name="_xlnm.Print_Area" localSheetId="4">'Lot V'!$A$1:$H$42</definedName>
    <definedName name="_xlnm.Print_Area" localSheetId="5">'Lot VI'!$A$1:$H$48</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 l="1"/>
  <c r="H23" i="4" l="1"/>
  <c r="H32" i="7" l="1"/>
  <c r="H31" i="7"/>
  <c r="H30" i="7"/>
  <c r="H29" i="7"/>
  <c r="H28" i="7"/>
  <c r="H27" i="7"/>
  <c r="H26" i="7"/>
  <c r="H25" i="7"/>
  <c r="H24" i="7"/>
  <c r="H23" i="7"/>
  <c r="J79" i="7"/>
  <c r="J78" i="7"/>
  <c r="J77" i="7"/>
  <c r="J67" i="7"/>
  <c r="J66" i="7"/>
  <c r="J65" i="7"/>
  <c r="J63" i="7"/>
  <c r="H23" i="6"/>
  <c r="H24" i="6"/>
  <c r="J24" i="6" s="1"/>
  <c r="H25" i="6"/>
  <c r="J25" i="6" s="1"/>
  <c r="J81" i="5"/>
  <c r="J80" i="5"/>
  <c r="J79" i="5"/>
  <c r="H27" i="5"/>
  <c r="J69" i="5" s="1"/>
  <c r="H26" i="5"/>
  <c r="J68" i="5" s="1"/>
  <c r="H25" i="5"/>
  <c r="J67" i="5" s="1"/>
  <c r="H24" i="5"/>
  <c r="J66" i="5" s="1"/>
  <c r="H23" i="5"/>
  <c r="J23" i="5" s="1"/>
  <c r="H24" i="4"/>
  <c r="B81" i="3"/>
  <c r="B80" i="3"/>
  <c r="B79" i="3"/>
  <c r="B83" i="3" s="1"/>
  <c r="B69" i="3"/>
  <c r="B68" i="3"/>
  <c r="B66" i="3"/>
  <c r="B65" i="3"/>
  <c r="H24" i="3"/>
  <c r="H33" i="7" l="1"/>
  <c r="J24" i="5"/>
  <c r="J25" i="5"/>
  <c r="J80" i="7"/>
  <c r="J81" i="7"/>
  <c r="J64" i="7"/>
  <c r="H26" i="6"/>
  <c r="J23" i="6"/>
  <c r="H27" i="6" s="1"/>
  <c r="J27" i="6" s="1"/>
  <c r="J26" i="5"/>
  <c r="J27" i="5"/>
  <c r="H28" i="5"/>
  <c r="J82" i="5"/>
  <c r="J83" i="5"/>
  <c r="J65" i="5"/>
  <c r="H29" i="5" s="1"/>
  <c r="H25" i="4"/>
  <c r="H26" i="4" s="1"/>
  <c r="H27" i="4" s="1"/>
  <c r="B82" i="3"/>
  <c r="H25" i="3"/>
  <c r="H26" i="3" s="1"/>
  <c r="B67" i="3"/>
  <c r="H34" i="7" l="1"/>
  <c r="H35" i="7" s="1"/>
  <c r="H28" i="6"/>
  <c r="J26" i="6"/>
  <c r="H30" i="5"/>
  <c r="J78" i="2"/>
  <c r="J77" i="2"/>
  <c r="J76" i="2"/>
  <c r="J66" i="2"/>
  <c r="J65" i="2"/>
  <c r="J64" i="2"/>
  <c r="J63" i="2"/>
  <c r="J62" i="2"/>
  <c r="H24" i="2"/>
  <c r="H23" i="2"/>
  <c r="H22" i="2"/>
  <c r="J80" i="2" l="1"/>
  <c r="H25" i="2"/>
  <c r="H26" i="2" s="1"/>
  <c r="J79" i="2" l="1"/>
  <c r="H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LAZĂR</author>
  </authors>
  <commentList>
    <comment ref="B26" authorId="0" shapeId="0" xr:uid="{AD4AC493-797A-4B40-8EA1-CA97603C3FEB}">
      <text>
        <r>
          <rPr>
            <b/>
            <sz val="9"/>
            <color indexed="81"/>
            <rFont val="Tahoma"/>
            <family val="2"/>
          </rPr>
          <t>Monica LAZĂR:</t>
        </r>
        <r>
          <rPr>
            <sz val="9"/>
            <color indexed="81"/>
            <rFont val="Tahoma"/>
            <family val="2"/>
          </rPr>
          <t xml:space="preserve">
</t>
        </r>
        <r>
          <rPr>
            <b/>
            <sz val="11"/>
            <color indexed="81"/>
            <rFont val="Trebuchet MS"/>
            <family val="2"/>
          </rPr>
          <t>TVA aplicabil - 19%</t>
        </r>
      </text>
    </comment>
    <comment ref="B27" authorId="0" shapeId="0" xr:uid="{051877D0-86CD-472D-A492-731594BB4A65}">
      <text>
        <r>
          <rPr>
            <b/>
            <sz val="9"/>
            <color indexed="81"/>
            <rFont val="Tahoma"/>
            <family val="2"/>
          </rPr>
          <t>Monica LAZĂR:</t>
        </r>
        <r>
          <rPr>
            <sz val="9"/>
            <color indexed="81"/>
            <rFont val="Tahoma"/>
            <family val="2"/>
          </rPr>
          <t xml:space="preserve">
</t>
        </r>
        <r>
          <rPr>
            <b/>
            <sz val="11"/>
            <color indexed="81"/>
            <rFont val="Trebuchet MS"/>
            <family val="2"/>
          </rPr>
          <t>TVA aplicabil - 19%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 LAZĂR</author>
  </authors>
  <commentList>
    <comment ref="B25" authorId="0" shapeId="0" xr:uid="{D22DA585-7B35-4954-821F-D721BE6B2867}">
      <text>
        <r>
          <rPr>
            <b/>
            <sz val="9"/>
            <color indexed="81"/>
            <rFont val="Tahoma"/>
            <family val="2"/>
          </rPr>
          <t>Monica LAZĂR:</t>
        </r>
        <r>
          <rPr>
            <sz val="9"/>
            <color indexed="81"/>
            <rFont val="Tahoma"/>
            <family val="2"/>
          </rPr>
          <t xml:space="preserve">
</t>
        </r>
        <r>
          <rPr>
            <b/>
            <sz val="11"/>
            <color indexed="81"/>
            <rFont val="Trebuchet MS"/>
            <family val="2"/>
          </rPr>
          <t>TVA aplicabil - 19%</t>
        </r>
      </text>
    </comment>
  </commentList>
</comments>
</file>

<file path=xl/sharedStrings.xml><?xml version="1.0" encoding="utf-8"?>
<sst xmlns="http://schemas.openxmlformats.org/spreadsheetml/2006/main" count="328" uniqueCount="118">
  <si>
    <t>OFERTANT</t>
  </si>
  <si>
    <t>Operator economic: S.C. ..........................</t>
  </si>
  <si>
    <t>CUI:...........................................................</t>
  </si>
  <si>
    <t>Nr. ONRC: .................................................</t>
  </si>
  <si>
    <t>Sediul:.......................................................</t>
  </si>
  <si>
    <t>Tel./Fax:....................................................</t>
  </si>
  <si>
    <t>Cont trezorerie:.........................................</t>
  </si>
  <si>
    <t>Deschis la: Trezoreria................................</t>
  </si>
  <si>
    <t>Formular Ofertă Tehnico-Financiară</t>
  </si>
  <si>
    <t>Către,</t>
  </si>
  <si>
    <t>Bucureşti, Bdul.Libertății, nr. 16, sector 5</t>
  </si>
  <si>
    <t>Nr. crt</t>
  </si>
  <si>
    <t>UM</t>
  </si>
  <si>
    <t>Mod de îndeplinire</t>
  </si>
  <si>
    <t>Preţ unitar
lei fără TVA</t>
  </si>
  <si>
    <t>Valoare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</si>
  <si>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</si>
  <si>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</si>
  <si>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</si>
  <si>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</si>
  <si>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</si>
  <si>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</si>
  <si>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</si>
  <si>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</si>
  <si>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</si>
  <si>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</si>
  <si>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</si>
  <si>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 xml:space="preserve">Cantitate </t>
  </si>
  <si>
    <t>Produse solicitate/
Cerințe minime</t>
  </si>
  <si>
    <t>2</t>
  </si>
  <si>
    <t>7(3*6)</t>
  </si>
  <si>
    <t>LOT I</t>
  </si>
  <si>
    <t>Kg.</t>
  </si>
  <si>
    <t>3</t>
  </si>
  <si>
    <t>buc.</t>
  </si>
  <si>
    <t>4</t>
  </si>
  <si>
    <t>LOT II</t>
  </si>
  <si>
    <t>PET</t>
  </si>
  <si>
    <t>5</t>
  </si>
  <si>
    <t>LOT III</t>
  </si>
  <si>
    <t>6</t>
  </si>
  <si>
    <t>7</t>
  </si>
  <si>
    <t xml:space="preserve">cutie </t>
  </si>
  <si>
    <t>8</t>
  </si>
  <si>
    <t>9</t>
  </si>
  <si>
    <t>10</t>
  </si>
  <si>
    <t>Zahăr la 1 kg</t>
  </si>
  <si>
    <t>lt.</t>
  </si>
  <si>
    <t xml:space="preserve">lt. </t>
  </si>
  <si>
    <t>kg</t>
  </si>
  <si>
    <t>rolă</t>
  </si>
  <si>
    <t>Burete abraziv din sârmă pt. bucătărie</t>
  </si>
  <si>
    <t>CERINŢE TEHNICE PENTRU  DOZATOARE APĂ - Pentru livrarea acestor produse se solicită următoarele:</t>
  </si>
  <si>
    <t xml:space="preserve">MINISTERUL FINANŢELOR </t>
  </si>
  <si>
    <t>LOT IV</t>
  </si>
  <si>
    <t>LOT V</t>
  </si>
  <si>
    <t>LOT VI</t>
  </si>
  <si>
    <r>
      <rPr>
        <sz val="14"/>
        <color theme="1"/>
        <rFont val="Trebuchet MS"/>
        <family val="2"/>
      </rPr>
      <t xml:space="preserve">1.   Examinând Scrisoarea de intenție și având în vedere Caietul de sarcini publicat, subsemnatul, reprezentant al ofertantului, ne oferim să livrăm produsele solicitate în cantitatea și la prețurile ofertate, </t>
    </r>
    <r>
      <rPr>
        <b/>
        <sz val="14"/>
        <color theme="1"/>
        <rFont val="Trebuchet MS"/>
        <family val="2"/>
      </rPr>
      <t>după cum urmează</t>
    </r>
    <r>
      <rPr>
        <sz val="14"/>
        <color theme="1"/>
        <rFont val="Trebuchet MS"/>
        <family val="2"/>
      </rPr>
      <t>:</t>
    </r>
  </si>
  <si>
    <t>Buc.</t>
  </si>
  <si>
    <r>
      <rPr>
        <b/>
        <i/>
        <u/>
        <sz val="11"/>
        <color theme="1"/>
        <rFont val="Trebuchet MS"/>
        <family val="2"/>
      </rPr>
      <t>Nota</t>
    </r>
    <r>
      <rPr>
        <i/>
        <sz val="11"/>
        <color theme="1"/>
        <rFont val="Trebuchet MS"/>
        <family val="2"/>
      </rPr>
      <t xml:space="preserve">
3.</t>
    </r>
    <r>
      <rPr>
        <b/>
        <i/>
        <sz val="11"/>
        <color theme="1"/>
        <rFont val="Trebuchet MS"/>
        <family val="2"/>
      </rPr>
      <t xml:space="preserve">Pentru Lotul II, poziţia 4 </t>
    </r>
    <r>
      <rPr>
        <i/>
        <sz val="11"/>
        <color theme="1"/>
        <rFont val="Trebuchet MS"/>
        <family val="2"/>
      </rPr>
      <t xml:space="preserve">(Apă minerală plată la dozator PET de 19 lt.) se vor asigura, pe toată durata contractului, un număr de 8 dozatoare de apă, în regim de comodat, acestea fiind returnate distribuitorului la sfârşitul contractului de furnizare, iar intreţinerea şi reparaţia acestora (dacă va fi necesar) vor fi asigurate gratuit de către furnizor. Se va prezenta  buletinul de analiză al sursei de apă care va avea caracteristicile microbiologice și fizico-chimice  conforme cu prevederile  Legii 458/2002 privind calitatea apei potabile , cu modificările  și completările ulterioare și Norma de igienă  din 20.02.2007, certificate de conformitate de la producător. </t>
    </r>
  </si>
  <si>
    <r>
      <rPr>
        <b/>
        <i/>
        <sz val="11"/>
        <color theme="1"/>
        <rFont val="Trebuchet MS"/>
        <family val="2"/>
      </rPr>
      <t>TERMENI DE LIVRARE</t>
    </r>
    <r>
      <rPr>
        <i/>
        <sz val="11"/>
        <color theme="1"/>
        <rFont val="Trebuchet MS"/>
        <family val="2"/>
      </rPr>
      <t xml:space="preserve">
Produsele vor fi livrate lunar la data şi ora stabilită de către beneficiar pe bază de comandă.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Pentru Lotul VI livrarea se va face trimestrial în prima zi lucrătoare a trimestrului sau la comanda SCRPMMT.
Furnizorul va livra produsele, conform termenelor de livrare, astfel încât să se încadreze în cerinţele specificate prin Caietul de sarcini, atât din punct de vedere calitativ şi cantitativ cât şi din punct de vedere al preţului ofertat prin propunerea financiară. </t>
    </r>
  </si>
  <si>
    <r>
      <t>Reprezentant împuternicit .......................... (nume şi prenume)</t>
    </r>
    <r>
      <rPr>
        <b/>
        <sz val="11"/>
        <color theme="1"/>
        <rFont val="Trebuchet MS"/>
        <family val="2"/>
      </rPr>
      <t>*</t>
    </r>
    <r>
      <rPr>
        <b/>
        <vertAlign val="superscript"/>
        <sz val="11"/>
        <color theme="1"/>
        <rFont val="Trebuchet MS"/>
        <family val="2"/>
      </rPr>
      <t>)</t>
    </r>
  </si>
  <si>
    <t xml:space="preserve">Data </t>
  </si>
  <si>
    <t>Nota</t>
  </si>
  <si>
    <t>2023_A1_003 Produse de protocol</t>
  </si>
  <si>
    <t>Cafea arabica 100%, cu un conţinut mediu de cofeină, gust persistent, pentru filtru</t>
  </si>
  <si>
    <r>
      <t xml:space="preserve">1.	Pentru Lotul I, </t>
    </r>
    <r>
      <rPr>
        <b/>
        <i/>
        <sz val="11"/>
        <color theme="1"/>
        <rFont val="Trebuchet MS"/>
        <family val="2"/>
      </rPr>
      <t>poziția 1</t>
    </r>
    <r>
      <rPr>
        <i/>
        <sz val="11"/>
        <color theme="1"/>
        <rFont val="Trebuchet MS"/>
        <family val="2"/>
      </rPr>
      <t xml:space="preserve"> se va asigura:
a) 1 aparat profesionist expresso (pentru locaţiile de dimensiuni mari şi cu un consum mare) cu două grupuri pentru cafea, steamer şi capucinator, dispozitiv de râșnire a cafelei, conectare la apă şi curent şi sistem electric pentru încălzire ceşti, capacitate rezervor cafea boabe de 1 kg, capacitate rezervor de apă de 4 lt.;
b) 9 aparate expresso automate (pentru birouri) cu sistem manual de spumare lapte, dispozitiv de râșnire a cafelei, conectare la curent, capacitate rezervor cafea boabe de 250 gr., capacitate rezervor de apă de 1,8 lt.;
Aparatele vor fi furnizate în regim de comodat și vor fi returnate distribuitorului la sfârşitul contractului de furnizare, iar întreţinerea şi reparaţia acestora (dacă este necesar) va fi asigurată gratuit de către furnizor.</t>
    </r>
  </si>
  <si>
    <t>Apa minerală plată la dozator PET de 19 lt.</t>
  </si>
  <si>
    <r>
      <t xml:space="preserve">Apă minerală carbogazoasă la PET de 0,5 lt. 
</t>
    </r>
    <r>
      <rPr>
        <u/>
        <sz val="11"/>
        <color theme="1"/>
        <rFont val="Trebuchet MS"/>
        <family val="2"/>
      </rPr>
      <t xml:space="preserve">Caracteristici: </t>
    </r>
    <r>
      <rPr>
        <b/>
        <sz val="11"/>
        <color theme="1"/>
        <rFont val="Trebuchet MS"/>
        <family val="2"/>
      </rPr>
      <t xml:space="preserve">
</t>
    </r>
    <r>
      <rPr>
        <sz val="11"/>
        <color theme="1"/>
        <rFont val="Trebuchet MS"/>
        <family val="2"/>
      </rPr>
      <t>Calciu (Ca): 330 - 350 mg/litru,
Magneziu (Mg): 100 - 110 mg/litru, 
Sodiu (Na): 70 - 90 mg/l
CO2 minim 2.500 mg/l
pH:5,5 - 5,9</t>
    </r>
  </si>
  <si>
    <t>Total (lei fără TVA)</t>
  </si>
  <si>
    <r>
      <rPr>
        <b/>
        <sz val="12"/>
        <color theme="1"/>
        <rFont val="Trebuchet MS"/>
        <family val="2"/>
      </rPr>
      <t xml:space="preserve">Lapte pentru cafea </t>
    </r>
    <r>
      <rPr>
        <sz val="12"/>
        <color theme="1"/>
        <rFont val="Trebuchet MS"/>
        <family val="2"/>
      </rPr>
      <t xml:space="preserve">  pasteurizat 1 lt. 
Grăsime 3,5%,</t>
    </r>
  </si>
  <si>
    <r>
      <rPr>
        <b/>
        <sz val="12"/>
        <color theme="1"/>
        <rFont val="Trebuchet MS"/>
        <family val="2"/>
      </rPr>
      <t>Zahăr brun</t>
    </r>
    <r>
      <rPr>
        <sz val="12"/>
        <color theme="1"/>
        <rFont val="Trebuchet MS"/>
        <family val="2"/>
      </rPr>
      <t xml:space="preserve"> plicuri de 5 gr.</t>
    </r>
  </si>
  <si>
    <r>
      <rPr>
        <b/>
        <sz val="12"/>
        <color theme="1"/>
        <rFont val="Trebuchet MS"/>
        <family val="2"/>
      </rPr>
      <t>Zahăr alb</t>
    </r>
    <r>
      <rPr>
        <sz val="12"/>
        <color theme="1"/>
        <rFont val="Trebuchet MS"/>
        <family val="2"/>
      </rPr>
      <t xml:space="preserve"> plicuri de 5 gr.</t>
    </r>
  </si>
  <si>
    <r>
      <t xml:space="preserve">Ceai diverse sortimente
</t>
    </r>
    <r>
      <rPr>
        <sz val="11"/>
        <color theme="1"/>
        <rFont val="Trebuchet MS"/>
        <family val="2"/>
      </rPr>
      <t>- 20 pliculețe/cutie</t>
    </r>
  </si>
  <si>
    <r>
      <t xml:space="preserve">Detergent cremă pt. curăţat 
</t>
    </r>
    <r>
      <rPr>
        <sz val="11"/>
        <color theme="1"/>
        <rFont val="Trebuchet MS"/>
        <family val="2"/>
      </rPr>
      <t>-	 pentru curățarea suprafețelor lavabile din bucătării și băi.</t>
    </r>
  </si>
  <si>
    <r>
      <t xml:space="preserve">Detergent automat
</t>
    </r>
    <r>
      <rPr>
        <sz val="11"/>
        <color theme="1"/>
        <rFont val="Trebuchet MS"/>
        <family val="2"/>
      </rPr>
      <t>-	 rufe albe si colorate
-	 balsam
-	 putere mare de absorbție a petelor</t>
    </r>
  </si>
  <si>
    <r>
      <t>Soluţie lichidă pentru îndepărtarea petelor
-</t>
    </r>
    <r>
      <rPr>
        <sz val="11"/>
        <color theme="1"/>
        <rFont val="Trebuchet MS"/>
        <family val="2"/>
      </rPr>
      <t xml:space="preserve"> îndepărtare pete proaspete sau uscate
-	 rufe albe si colorate </t>
    </r>
  </si>
  <si>
    <r>
      <t xml:space="preserve">Clor
</t>
    </r>
    <r>
      <rPr>
        <sz val="11"/>
        <color theme="1"/>
        <rFont val="Trebuchet MS"/>
        <family val="2"/>
      </rPr>
      <t>-	 non-toxic
-	 înălbire rufe albe
-	 igienizare obiecte sanitare</t>
    </r>
  </si>
  <si>
    <r>
      <t xml:space="preserve">Burete pt. spălat vase
</t>
    </r>
    <r>
      <rPr>
        <sz val="11"/>
        <color theme="1"/>
        <rFont val="Trebuchet MS"/>
        <family val="2"/>
      </rPr>
      <t>- 	o față abrazivă
- 	caneluri laterale
- 	putere mare de absorbție</t>
    </r>
  </si>
  <si>
    <r>
      <t xml:space="preserve">Saci menajeri 
</t>
    </r>
    <r>
      <rPr>
        <sz val="11"/>
        <color theme="1"/>
        <rFont val="Trebuchet MS"/>
        <family val="2"/>
      </rPr>
      <t>-	 capacitate 60 lt.
-	 cu șnur pt. închidere
-	 grosime cel puțin 30 de micron
-	 cel puțin 10 buc./rolă</t>
    </r>
  </si>
  <si>
    <r>
      <t xml:space="preserve">Lavete umede 
</t>
    </r>
    <r>
      <rPr>
        <sz val="11"/>
        <color theme="1"/>
        <rFont val="Trebuchet MS"/>
        <family val="2"/>
      </rPr>
      <t>-	 amestec de celuloză si fibre de bumbac
-	 putere mare de absorție
-	 reutilizare
-	 dimensiuni minim 16x18 cm</t>
    </r>
  </si>
  <si>
    <r>
      <t xml:space="preserve">Soluţie pentru curăţat aragaz și microunde
</t>
    </r>
    <r>
      <rPr>
        <sz val="11"/>
        <color theme="1"/>
        <rFont val="Trebuchet MS"/>
        <family val="2"/>
      </rPr>
      <t>-	 îndepărtare grăsimi arse
-	 curățare plitel ceramice și  suprafeț din inox, crom și nichel</t>
    </r>
  </si>
  <si>
    <t>....../......../2023</t>
  </si>
  <si>
    <r>
      <rPr>
        <b/>
        <sz val="12"/>
        <color theme="1"/>
        <rFont val="Trebuchet MS"/>
        <family val="2"/>
      </rPr>
      <t>Palete pt. amestecat*</t>
    </r>
    <r>
      <rPr>
        <sz val="12"/>
        <color theme="1"/>
        <rFont val="Trebuchet MS"/>
        <family val="2"/>
      </rPr>
      <t xml:space="preserve">
-	 lungime 88 mm 
-	 plastic transparent rezistent</t>
    </r>
  </si>
  <si>
    <r>
      <rPr>
        <b/>
        <sz val="12"/>
        <color theme="1"/>
        <rFont val="Trebuchet MS"/>
        <family val="2"/>
      </rPr>
      <t>Pahare de unică folosință*</t>
    </r>
    <r>
      <rPr>
        <sz val="12"/>
        <color theme="1"/>
        <rFont val="Trebuchet MS"/>
        <family val="2"/>
      </rPr>
      <t xml:space="preserve">
-	 Biodegradabile
-	 Culoare albă
-	 Volum: 180 – 200 ml </t>
    </r>
  </si>
  <si>
    <r>
      <rPr>
        <b/>
        <sz val="11"/>
        <color theme="1"/>
        <rFont val="Trebuchet MS"/>
        <family val="2"/>
      </rPr>
      <t xml:space="preserve">Servețele masă*
</t>
    </r>
    <r>
      <rPr>
        <sz val="11"/>
        <color theme="1"/>
        <rFont val="Trebuchet MS"/>
        <family val="2"/>
      </rPr>
      <t xml:space="preserve"> - dimensiune minim 18x18 cm,
 - Indiferent de modul de ambalare
 - 2 straturi, albe, grofate din celuloza 100%</t>
    </r>
  </si>
  <si>
    <r>
      <t xml:space="preserve">Detergent lichid pt. spălat vase
</t>
    </r>
    <r>
      <rPr>
        <sz val="11"/>
        <color theme="1"/>
        <rFont val="Trebuchet MS"/>
        <family val="2"/>
      </rPr>
      <t>-	 putere mare de degresare
-	 protecție măini și unghii</t>
    </r>
  </si>
  <si>
    <t xml:space="preserve">• 	Furnizorul se obligă să remedieze în cel mai scurt timp cu putință eventualele defecțiuni apărute în functionarea dozatoarelor. Beneficiarul se obligă să anunțe furnizorul de orice deteriorare survenită dozatorului și să nu intervină în nici un fel în vederea remedierii defecțiunilor. Dozatorul va fi deconectat de la sursa de energie electrică pana la sosirea personalului calificat al furnizorului. </t>
  </si>
  <si>
    <t>• 	Livrarea dozatoarelor se va efectua prin delegat din partea furnizorului pe bază de proces verbal de predare-primire semnat de ambele părți.</t>
  </si>
  <si>
    <t>•	 Preţurile unitare de achiziţie pentru bidoanele de apă din ofertă, au caracter ferm şi nu se modifică pe durata valabilităţii contractului, transportul până la punctele de lucru ale beneficiarului, este inclus în preț.</t>
  </si>
  <si>
    <t>2.  Ne angajăm ca, în cazul în care oferta noastră este stabilită câştigătoare, să livrăm produsele în conformitate cu prevederile şi cerinţele cuprinse în Scrisoarea de intenție și în Caietul de sarcini;</t>
  </si>
  <si>
    <r>
      <t xml:space="preserve">(nu mai puțin de </t>
    </r>
    <r>
      <rPr>
        <sz val="14"/>
        <color rgb="FFFF0000"/>
        <rFont val="Trebuchet MS"/>
        <family val="2"/>
      </rPr>
      <t>30</t>
    </r>
    <r>
      <rPr>
        <sz val="14"/>
        <color theme="1"/>
        <rFont val="Trebuchet MS"/>
        <family val="2"/>
      </rPr>
      <t xml:space="preserve"> de zile)</t>
    </r>
  </si>
  <si>
    <t>Produsele vor fi livrate la data şi ora stabilită de către beneficiar pe bază de comandă.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Pentru Lotul VI livrarea se va face trimestrial în prima zi lucrătoare a trimestrului sau la comanda SCRPMMT.</t>
  </si>
  <si>
    <t>Produsele vor fi livrate la data şi ora stabilită de către beneficiar pe bază de comandă.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Pentru Lotul VI livrarea se va face trimestrial în prima zi lucrătoare a trimestrulUi sau la comanda SCRPMMT.</t>
  </si>
  <si>
    <r>
      <rPr>
        <i/>
        <u/>
        <sz val="11"/>
        <color theme="1"/>
        <rFont val="Trebuchet MS"/>
        <family val="2"/>
      </rPr>
      <t>1. Nota</t>
    </r>
    <r>
      <rPr>
        <i/>
        <sz val="11"/>
        <color theme="1"/>
        <rFont val="Trebuchet MS"/>
        <family val="2"/>
      </rPr>
      <t xml:space="preserve">
Pentru </t>
    </r>
    <r>
      <rPr>
        <b/>
        <i/>
        <sz val="11"/>
        <color theme="1"/>
        <rFont val="Trebuchet MS"/>
        <family val="2"/>
      </rPr>
      <t>Lotul III, pozițiile 5 și 6</t>
    </r>
    <r>
      <rPr>
        <i/>
        <sz val="11"/>
        <color theme="1"/>
        <rFont val="Trebuchet MS"/>
        <family val="2"/>
      </rPr>
      <t xml:space="preserve"> la încheierea contractului se vor prezenta certificate de conformitate a calității produselor emise de LAREX.</t>
    </r>
  </si>
  <si>
    <r>
      <rPr>
        <b/>
        <i/>
        <u/>
        <sz val="11"/>
        <color theme="1"/>
        <rFont val="Trebuchet MS"/>
        <family val="2"/>
      </rPr>
      <t xml:space="preserve">1. Nota pentru toate loturile </t>
    </r>
    <r>
      <rPr>
        <b/>
        <i/>
        <sz val="11"/>
        <color theme="1"/>
        <rFont val="Trebuchet MS"/>
        <family val="2"/>
      </rPr>
      <t xml:space="preserve">
</t>
    </r>
    <r>
      <rPr>
        <i/>
        <sz val="11"/>
        <color theme="1"/>
        <rFont val="Trebuchet MS"/>
        <family val="2"/>
      </rPr>
      <t xml:space="preserve">Societățile ofertante nu trebuie să fie în insolvență, în litigii cu instituțiile statului sau cu datorii la bugetul statului.
</t>
    </r>
    <r>
      <rPr>
        <i/>
        <sz val="11"/>
        <rFont val="Trebuchet MS"/>
        <family val="2"/>
      </rPr>
      <t xml:space="preserve">Furnizorul are obligația de a asigura transportul produselor la sediul beneficiarului în bune condiţii de igienă şi conform graficului prestabilit între părţi, transportul până la achizitor fiind inclus în preţul produselor. </t>
    </r>
  </si>
  <si>
    <r>
      <rPr>
        <b/>
        <i/>
        <u/>
        <sz val="11"/>
        <color theme="1"/>
        <rFont val="Trebuchet MS"/>
        <family val="2"/>
      </rPr>
      <t xml:space="preserve">1. Nota pentru toate loturile </t>
    </r>
    <r>
      <rPr>
        <b/>
        <i/>
        <sz val="11"/>
        <color theme="1"/>
        <rFont val="Trebuchet MS"/>
        <family val="2"/>
      </rPr>
      <t xml:space="preserve">
</t>
    </r>
    <r>
      <rPr>
        <i/>
        <sz val="11"/>
        <color theme="1"/>
        <rFont val="Trebuchet MS"/>
        <family val="2"/>
      </rPr>
      <t>Societățile ofertante nu trebuie să fie în insolvență, în litigii cu instituțiile statului sau cu datorii la bugetul statului.</t>
    </r>
    <r>
      <rPr>
        <i/>
        <sz val="11"/>
        <color rgb="FFFF0000"/>
        <rFont val="Trebuchet MS"/>
        <family val="2"/>
      </rPr>
      <t xml:space="preserve">
</t>
    </r>
    <r>
      <rPr>
        <i/>
        <sz val="11"/>
        <rFont val="Trebuchet MS"/>
        <family val="2"/>
      </rPr>
      <t xml:space="preserve">Furnizorul are obligația de a asigura transportul produselor la sediul beneficiarului în bune condiţii de igienă şi conform graficului prestabilit între părţi, transportul până la achizitor fiind inclus în preţul produselor. </t>
    </r>
  </si>
  <si>
    <r>
      <t xml:space="preserve">Apă minerală plată la PET de 0,5 lt. 
</t>
    </r>
    <r>
      <rPr>
        <u/>
        <sz val="11"/>
        <color theme="1"/>
        <rFont val="Trebuchet MS"/>
        <family val="2"/>
      </rPr>
      <t xml:space="preserve">Caracteristici: </t>
    </r>
    <r>
      <rPr>
        <sz val="11"/>
        <color theme="1"/>
        <rFont val="Trebuchet MS"/>
        <family val="2"/>
      </rPr>
      <t xml:space="preserve">
Calciu (Ca): 50 - 56 mg/litru,
Magneziu (Mg):  30 - 35 mg/litru, 
Sodiu: 2-3 mg/l,
pH:7,4 – 7,7 
</t>
    </r>
  </si>
  <si>
    <r>
      <rPr>
        <b/>
        <i/>
        <u/>
        <sz val="11"/>
        <color theme="1"/>
        <rFont val="Trebuchet MS"/>
        <family val="2"/>
      </rPr>
      <t xml:space="preserve">Nota pentru toate loturile </t>
    </r>
    <r>
      <rPr>
        <b/>
        <i/>
        <sz val="11"/>
        <color theme="1"/>
        <rFont val="Trebuchet MS"/>
        <family val="2"/>
      </rPr>
      <t xml:space="preserve">
</t>
    </r>
    <r>
      <rPr>
        <i/>
        <sz val="11"/>
        <color theme="1"/>
        <rFont val="Trebuchet MS"/>
        <family val="2"/>
      </rPr>
      <t>Societățile ofertante nu trebuie să fie în insolvență, în litigii cu instituțiile statului sau cu datorii la bugetul statului.</t>
    </r>
    <r>
      <rPr>
        <i/>
        <sz val="11"/>
        <color rgb="FFFF0000"/>
        <rFont val="Trebuchet MS"/>
        <family val="2"/>
      </rPr>
      <t xml:space="preserve">
</t>
    </r>
    <r>
      <rPr>
        <i/>
        <sz val="11"/>
        <rFont val="Trebuchet MS"/>
        <family val="2"/>
      </rPr>
      <t xml:space="preserve">Furnizorul are obligația de a asigura transportul produselor la sediul beneficiarului în bune condiţii de igienă şi conform graficului prestabilit între părţi, transportul până la achizitor fiind inclus în preţul produselor. </t>
    </r>
  </si>
  <si>
    <r>
      <t xml:space="preserve">	Pentru Lotul II, poziţia 4 (apă minerală plată la dozator PET de 19 lt.) se vor asigura, pe toată durata contractului, un număr de 10 dozatoare de apă, în regim de comodat, acestea fiind returnate distribuitorului la sfârşitul contractului de furnizare, iar intreţinerea şi reparaţia acestora (dacă va fi necesar) vor fi asigurate gratuit de către furnizor. Se va prezenta  </t>
    </r>
    <r>
      <rPr>
        <b/>
        <i/>
        <sz val="11"/>
        <color theme="1"/>
        <rFont val="Trebuchet MS"/>
        <family val="2"/>
      </rPr>
      <t>buletinul de analiză al sursei de apă</t>
    </r>
    <r>
      <rPr>
        <i/>
        <sz val="11"/>
        <color theme="1"/>
        <rFont val="Trebuchet MS"/>
        <family val="2"/>
      </rPr>
      <t xml:space="preserve"> care va avea caracteristicile microbiologice și fizico-chimice  conforme cu prevederile  Legii 458/2002 privind calitatea apei potabile, cu modificările  și completările ulterioare și N</t>
    </r>
    <r>
      <rPr>
        <b/>
        <i/>
        <sz val="11"/>
        <color theme="1"/>
        <rFont val="Trebuchet MS"/>
        <family val="2"/>
      </rPr>
      <t xml:space="preserve">orma de igienă  din 20.02.2007, certificate de conformitate de la producător. </t>
    </r>
  </si>
  <si>
    <t>Cafea monodoze de 7-9 gr. pentru expresso cu cofeină</t>
  </si>
  <si>
    <t>Cafea monodoze de 7-9 gr. pentru expresso fără cofeină</t>
  </si>
  <si>
    <t>11</t>
  </si>
  <si>
    <t>15</t>
  </si>
  <si>
    <t>16</t>
  </si>
  <si>
    <t>17</t>
  </si>
  <si>
    <t>18</t>
  </si>
  <si>
    <t>19</t>
  </si>
  <si>
    <t>20</t>
  </si>
  <si>
    <t>21</t>
  </si>
  <si>
    <t>22</t>
  </si>
  <si>
    <t>23</t>
  </si>
  <si>
    <t>24</t>
  </si>
  <si>
    <r>
      <t xml:space="preserve">2.	Pentru Lotul I, </t>
    </r>
    <r>
      <rPr>
        <b/>
        <i/>
        <sz val="11"/>
        <color theme="1"/>
        <rFont val="Trebuchet MS"/>
        <family val="2"/>
      </rPr>
      <t>poz</t>
    </r>
    <r>
      <rPr>
        <b/>
        <i/>
        <sz val="11"/>
        <rFont val="Trebuchet MS"/>
        <family val="2"/>
      </rPr>
      <t>iţiile 2 şi 3</t>
    </r>
    <r>
      <rPr>
        <i/>
        <sz val="11"/>
        <rFont val="Trebuchet MS"/>
        <family val="2"/>
      </rPr>
      <t xml:space="preserve">  (Cafea monodoze cu cofeină 7-9 gr. /doză şi cafea monodoze fără cofeină 7-9 gr./doză pentru espresso)</t>
    </r>
    <r>
      <rPr>
        <i/>
        <sz val="11"/>
        <color theme="1"/>
        <rFont val="Trebuchet MS"/>
        <family val="2"/>
      </rPr>
      <t xml:space="preserve"> se va asigura, pe toata durata contractului, un număr de 4 aparate expresso, în regim de comodat, acestea fiind returnate distribuitorului la sfârşitul contractului de furnizare, iar întreţinerea şi reparaţia acestora (dacă este necesar) vor fi asigurate gratuit de către furnizor prin echipa autorizată.</t>
    </r>
  </si>
  <si>
    <t>•	 Transportul şi punerea în funcţiune a dozatoarelor cad în sarcina furnizorului, fără costuri suplimentare pentru autoritatea contractantă.</t>
  </si>
  <si>
    <r>
      <t>• 	Produsele să respecte Caietul de sarcini</t>
    </r>
    <r>
      <rPr>
        <i/>
        <sz val="11"/>
        <color rgb="FFFF0000"/>
        <rFont val="Trebuchet MS"/>
        <family val="2"/>
      </rPr>
      <t xml:space="preserve"> </t>
    </r>
    <r>
      <rPr>
        <i/>
        <sz val="11"/>
        <color theme="1"/>
        <rFont val="Trebuchet MS"/>
        <family val="2"/>
      </rPr>
      <t>și la livrare să fie insoțite de toate accesoriile necesare punerii în funcțiune (în acest caz – cablu de alimentare și suport de pahare) și manualul de utilizare.</t>
    </r>
  </si>
  <si>
    <r>
      <t>•	 Mentenanța și igienizarea dozatoarelor intră în sarcina furnizorului. Igieniza</t>
    </r>
    <r>
      <rPr>
        <i/>
        <sz val="11"/>
        <rFont val="Trebuchet MS"/>
        <family val="2"/>
      </rPr>
      <t>rea se face trimestial</t>
    </r>
    <r>
      <rPr>
        <i/>
        <sz val="11"/>
        <color theme="1"/>
        <rFont val="Trebuchet MS"/>
        <family val="2"/>
      </rPr>
      <t>, fără costuri suplimentare pentru autoritatea contractantă.</t>
    </r>
  </si>
  <si>
    <r>
      <t xml:space="preserve">1.   Examinând Scrisoarea de intenție și având în vedere Caietul de sarcini publicat, subsemnatul, reprezentant al ofertantului, ne oferim să livrăm produsele solicitate în cantitatea și la prețurile ofertate, </t>
    </r>
    <r>
      <rPr>
        <b/>
        <sz val="14"/>
        <color theme="1"/>
        <rFont val="Trebuchet MS"/>
        <family val="2"/>
      </rPr>
      <t>după cum urmează</t>
    </r>
    <r>
      <rPr>
        <sz val="14"/>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</si>
</sst>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40" x14ac:knownFonts="1">
    <font>
      <sz val="11"/>
      <color theme="1"/>
      <name val="Trajan Pro"/>
      <family val="1"/>
    </font>
    <font>
      <sz val="11"/>
      <color theme="1"/>
      <name val="Calibri"/>
      <family val="2"/>
      <charset val="238"/>
      <scheme val="minor"/>
    </font>
    <font>
      <b/>
      <sz val="11"/>
      <color theme="1"/>
      <name val="Arial"/>
      <family val="2"/>
    </font>
    <font>
      <sz val="11"/>
      <color theme="1"/>
      <name val="Arial"/>
      <family val="2"/>
    </font>
    <font>
      <sz val="12"/>
      <color theme="1"/>
      <name val="Arial"/>
      <family val="2"/>
    </font>
    <font>
      <i/>
      <sz val="11"/>
      <color theme="1"/>
      <name val="Arial"/>
      <family val="2"/>
    </font>
    <font>
      <b/>
      <i/>
      <sz val="11"/>
      <color theme="1"/>
      <name val="Arial"/>
      <family val="2"/>
    </font>
    <font>
      <b/>
      <sz val="14"/>
      <color theme="1"/>
      <name val="Arial"/>
      <family val="2"/>
    </font>
    <font>
      <b/>
      <sz val="9"/>
      <color indexed="81"/>
      <name val="Tahoma"/>
      <family val="2"/>
    </font>
    <font>
      <b/>
      <sz val="12"/>
      <color theme="1"/>
      <name val="Trebuchet MS"/>
      <family val="2"/>
    </font>
    <font>
      <sz val="12"/>
      <color theme="1"/>
      <name val="Trebuchet MS"/>
      <family val="2"/>
    </font>
    <font>
      <b/>
      <sz val="11"/>
      <color theme="1"/>
      <name val="Trebuchet MS"/>
      <family val="2"/>
      <charset val="238"/>
    </font>
    <font>
      <sz val="11"/>
      <color theme="1"/>
      <name val="Trebuchet MS"/>
      <family val="2"/>
      <charset val="238"/>
    </font>
    <font>
      <b/>
      <sz val="14"/>
      <color theme="1"/>
      <name val="Trebuchet MS"/>
      <family val="2"/>
    </font>
    <font>
      <b/>
      <sz val="24"/>
      <color theme="1"/>
      <name val="Trebuchet MS"/>
      <family val="2"/>
    </font>
    <font>
      <b/>
      <sz val="16"/>
      <name val="Trebuchet MS"/>
      <family val="2"/>
      <charset val="238"/>
    </font>
    <font>
      <b/>
      <sz val="16"/>
      <color theme="1"/>
      <name val="Arial"/>
      <family val="2"/>
      <charset val="238"/>
    </font>
    <font>
      <sz val="14"/>
      <color theme="1"/>
      <name val="Trebuchet MS"/>
      <family val="2"/>
    </font>
    <font>
      <b/>
      <sz val="11"/>
      <color theme="1"/>
      <name val="Trebuchet MS"/>
      <family val="2"/>
    </font>
    <font>
      <b/>
      <sz val="11"/>
      <name val="Trebuchet MS"/>
      <family val="2"/>
    </font>
    <font>
      <sz val="11"/>
      <name val="Trebuchet MS"/>
      <family val="2"/>
    </font>
    <font>
      <sz val="11"/>
      <color theme="1"/>
      <name val="Trebuchet MS"/>
      <family val="2"/>
    </font>
    <font>
      <i/>
      <sz val="11"/>
      <color theme="1"/>
      <name val="Trebuchet MS"/>
      <family val="2"/>
    </font>
    <font>
      <b/>
      <i/>
      <u/>
      <sz val="11"/>
      <color theme="1"/>
      <name val="Trebuchet MS"/>
      <family val="2"/>
    </font>
    <font>
      <b/>
      <i/>
      <sz val="11"/>
      <color theme="1"/>
      <name val="Trebuchet MS"/>
      <family val="2"/>
    </font>
    <font>
      <b/>
      <vertAlign val="superscript"/>
      <sz val="11"/>
      <color theme="1"/>
      <name val="Trebuchet MS"/>
      <family val="2"/>
    </font>
    <font>
      <sz val="14"/>
      <name val="Trebuchet MS"/>
      <family val="2"/>
    </font>
    <font>
      <sz val="14"/>
      <color rgb="FFFF0000"/>
      <name val="Trebuchet MS"/>
      <family val="2"/>
    </font>
    <font>
      <sz val="9"/>
      <color indexed="81"/>
      <name val="Tahoma"/>
      <family val="2"/>
    </font>
    <font>
      <i/>
      <sz val="11"/>
      <color rgb="FFFF0000"/>
      <name val="Trebuchet MS"/>
      <family val="2"/>
    </font>
    <font>
      <u/>
      <sz val="11"/>
      <color theme="1"/>
      <name val="Trebuchet MS"/>
      <family val="2"/>
    </font>
    <font>
      <i/>
      <u/>
      <sz val="11"/>
      <color theme="1"/>
      <name val="Trebuchet MS"/>
      <family val="2"/>
    </font>
    <font>
      <b/>
      <sz val="11"/>
      <color indexed="81"/>
      <name val="Trebuchet MS"/>
      <family val="2"/>
    </font>
    <font>
      <sz val="11"/>
      <color theme="0" tint="-0.34998626667073579"/>
      <name val="Trebuchet MS"/>
      <family val="2"/>
    </font>
    <font>
      <sz val="11"/>
      <color theme="0"/>
      <name val="Trajan Pro"/>
      <family val="1"/>
      <charset val="238"/>
    </font>
    <font>
      <sz val="11"/>
      <color theme="0" tint="-0.34998626667073579"/>
      <name val="Trebuchet MS"/>
      <family val="2"/>
      <charset val="238"/>
    </font>
    <font>
      <i/>
      <sz val="11"/>
      <name val="Trebuchet MS"/>
      <family val="2"/>
    </font>
    <font>
      <b/>
      <sz val="12"/>
      <name val="Trebuchet MS"/>
      <family val="2"/>
    </font>
    <font>
      <b/>
      <sz val="14"/>
      <name val="Trebuchet MS"/>
      <family val="2"/>
    </font>
    <font>
      <b/>
      <i/>
      <sz val="11"/>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9">
    <xf numFmtId="0" fontId="0" fillId="0" borderId="0" xfId="0"/>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2" fillId="0" borderId="0" xfId="0" applyFont="1" applyBorder="1" applyAlignment="1">
      <alignment horizontal="center" vertical="center" wrapText="1"/>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5"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43" fontId="6" fillId="0" borderId="0" xfId="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justify" vertical="center"/>
    </xf>
    <xf numFmtId="0" fontId="12" fillId="0" borderId="0" xfId="0" applyFont="1" applyAlignment="1">
      <alignment horizontal="left"/>
    </xf>
    <xf numFmtId="0" fontId="12" fillId="0" borderId="0" xfId="0" applyFont="1" applyAlignment="1" applyProtection="1">
      <alignment vertical="center"/>
      <protection locked="0"/>
    </xf>
    <xf numFmtId="0" fontId="12" fillId="0" borderId="0" xfId="0" applyFont="1" applyAlignment="1" applyProtection="1">
      <alignment horizontal="left"/>
      <protection locked="0"/>
    </xf>
    <xf numFmtId="0" fontId="17" fillId="0" borderId="0" xfId="0" applyFont="1" applyAlignment="1">
      <alignment vertical="center"/>
    </xf>
    <xf numFmtId="0" fontId="17" fillId="0" borderId="0" xfId="0" applyFont="1" applyAlignment="1">
      <alignment horizontal="left"/>
    </xf>
    <xf numFmtId="0" fontId="17" fillId="0" borderId="0" xfId="0" applyFont="1" applyAlignment="1">
      <alignment horizontal="justify" vertical="center"/>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21" fillId="0" borderId="23" xfId="0" applyFont="1" applyBorder="1" applyAlignment="1">
      <alignment horizontal="center" vertical="center"/>
    </xf>
    <xf numFmtId="0" fontId="21" fillId="0" borderId="23" xfId="0" applyFont="1" applyBorder="1" applyAlignment="1" applyProtection="1">
      <alignment horizontal="left" vertical="center" wrapText="1"/>
      <protection locked="0"/>
    </xf>
    <xf numFmtId="0" fontId="21" fillId="0" borderId="23" xfId="0" applyFont="1" applyBorder="1" applyAlignment="1" applyProtection="1">
      <alignment horizontal="center" vertical="center"/>
      <protection locked="0"/>
    </xf>
    <xf numFmtId="49" fontId="18" fillId="0" borderId="28" xfId="0" applyNumberFormat="1" applyFont="1" applyBorder="1" applyAlignment="1" applyProtection="1">
      <alignment horizontal="center" vertical="center" wrapText="1"/>
    </xf>
    <xf numFmtId="0" fontId="21" fillId="0" borderId="9" xfId="0" applyFont="1" applyBorder="1" applyAlignment="1">
      <alignment horizontal="center" vertical="center"/>
    </xf>
    <xf numFmtId="0" fontId="21" fillId="0" borderId="9" xfId="0" applyFont="1" applyBorder="1" applyAlignment="1" applyProtection="1">
      <alignment horizontal="left" vertical="center" wrapText="1"/>
      <protection locked="0"/>
    </xf>
    <xf numFmtId="0" fontId="21" fillId="0" borderId="9" xfId="0" applyFont="1" applyBorder="1" applyAlignment="1" applyProtection="1">
      <alignment horizontal="center" vertical="center" wrapText="1"/>
      <protection locked="0"/>
    </xf>
    <xf numFmtId="2" fontId="18" fillId="0" borderId="8" xfId="0" applyNumberFormat="1" applyFont="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49" fontId="18" fillId="0" borderId="23" xfId="0" applyNumberFormat="1" applyFont="1" applyBorder="1" applyAlignment="1">
      <alignment horizontal="left" vertical="top" wrapText="1"/>
    </xf>
    <xf numFmtId="49" fontId="18" fillId="0" borderId="22" xfId="0" applyNumberFormat="1" applyFont="1" applyBorder="1" applyAlignment="1" applyProtection="1">
      <alignment horizontal="center" vertical="center" wrapText="1"/>
    </xf>
    <xf numFmtId="2" fontId="18" fillId="0" borderId="24" xfId="0" applyNumberFormat="1" applyFont="1" applyBorder="1" applyAlignment="1" applyProtection="1">
      <alignment horizontal="center" vertical="center" wrapText="1"/>
      <protection locked="0"/>
    </xf>
    <xf numFmtId="49" fontId="18" fillId="0" borderId="34" xfId="0" applyNumberFormat="1" applyFont="1" applyBorder="1" applyAlignment="1">
      <alignment horizontal="center" vertical="center" wrapText="1"/>
    </xf>
    <xf numFmtId="3" fontId="21" fillId="0" borderId="23" xfId="0" applyNumberFormat="1" applyFont="1" applyBorder="1" applyAlignment="1">
      <alignment horizontal="center" vertical="center"/>
    </xf>
    <xf numFmtId="49" fontId="18" fillId="0" borderId="9" xfId="0" applyNumberFormat="1" applyFont="1" applyBorder="1" applyAlignment="1">
      <alignment vertical="top" wrapText="1"/>
    </xf>
    <xf numFmtId="3" fontId="21" fillId="0" borderId="0" xfId="0" applyNumberFormat="1" applyFont="1" applyBorder="1" applyAlignment="1">
      <alignment horizontal="center" vertical="center"/>
    </xf>
    <xf numFmtId="0" fontId="21" fillId="4" borderId="13" xfId="0" applyFont="1" applyFill="1" applyBorder="1" applyAlignment="1">
      <alignment horizontal="center" vertical="top" wrapText="1"/>
    </xf>
    <xf numFmtId="0" fontId="21" fillId="4" borderId="14" xfId="0" applyFont="1" applyFill="1" applyBorder="1" applyAlignment="1">
      <alignment horizontal="center" vertical="top" wrapText="1"/>
    </xf>
    <xf numFmtId="0" fontId="21" fillId="4" borderId="15" xfId="0" applyFont="1" applyFill="1" applyBorder="1" applyAlignment="1">
      <alignment horizontal="center" vertical="top" wrapText="1"/>
    </xf>
    <xf numFmtId="49" fontId="18" fillId="0" borderId="44" xfId="0" applyNumberFormat="1" applyFont="1" applyBorder="1" applyAlignment="1">
      <alignment horizontal="center" vertical="center" wrapText="1"/>
    </xf>
    <xf numFmtId="0" fontId="21" fillId="0" borderId="7" xfId="0" applyFont="1" applyBorder="1" applyAlignment="1" applyProtection="1">
      <alignment horizontal="center" vertical="center"/>
      <protection locked="0"/>
    </xf>
    <xf numFmtId="2" fontId="18" fillId="0" borderId="7" xfId="0" applyNumberFormat="1" applyFont="1" applyBorder="1" applyAlignment="1" applyProtection="1">
      <alignment horizontal="center" vertical="center" wrapText="1"/>
      <protection locked="0"/>
    </xf>
    <xf numFmtId="49" fontId="18" fillId="0" borderId="9" xfId="0" applyNumberFormat="1" applyFont="1" applyBorder="1" applyAlignment="1">
      <alignment horizontal="left" vertical="top" wrapText="1"/>
    </xf>
    <xf numFmtId="2" fontId="18" fillId="0" borderId="9" xfId="0" applyNumberFormat="1" applyFont="1" applyBorder="1" applyAlignment="1" applyProtection="1">
      <alignment horizontal="center" vertical="center" wrapText="1"/>
      <protection locked="0"/>
    </xf>
    <xf numFmtId="0" fontId="18" fillId="0" borderId="7" xfId="0" applyFont="1" applyBorder="1" applyAlignment="1">
      <alignment vertical="center" wrapText="1"/>
    </xf>
    <xf numFmtId="0" fontId="21" fillId="0" borderId="7" xfId="0" applyFont="1" applyBorder="1" applyAlignment="1">
      <alignment horizontal="center" vertical="center"/>
    </xf>
    <xf numFmtId="0" fontId="18" fillId="0" borderId="3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9" xfId="0" applyFont="1" applyBorder="1" applyAlignment="1">
      <alignment horizontal="left" vertical="top" wrapText="1"/>
    </xf>
    <xf numFmtId="0" fontId="18" fillId="0" borderId="9" xfId="0" applyFont="1" applyBorder="1" applyAlignment="1" applyProtection="1">
      <alignment horizontal="center" vertical="center" wrapText="1"/>
      <protection locked="0"/>
    </xf>
    <xf numFmtId="0" fontId="21" fillId="0" borderId="0" xfId="0" applyFont="1"/>
    <xf numFmtId="0" fontId="21" fillId="0" borderId="0" xfId="0" applyFont="1" applyAlignment="1" applyProtection="1">
      <alignment horizontal="left"/>
      <protection locked="0"/>
    </xf>
    <xf numFmtId="0" fontId="21" fillId="0" borderId="0" xfId="0" applyFont="1" applyProtection="1">
      <protection locked="0"/>
    </xf>
    <xf numFmtId="0" fontId="17" fillId="0" borderId="0" xfId="0" applyFont="1"/>
    <xf numFmtId="0" fontId="13" fillId="3" borderId="43" xfId="0" applyFont="1" applyFill="1" applyBorder="1" applyAlignment="1" applyProtection="1">
      <alignment horizontal="center" vertical="center" wrapText="1"/>
      <protection locked="0"/>
    </xf>
    <xf numFmtId="0" fontId="27" fillId="0" borderId="0" xfId="0" applyFont="1" applyAlignment="1" applyProtection="1">
      <alignment vertical="center" wrapText="1"/>
    </xf>
    <xf numFmtId="0" fontId="17" fillId="0" borderId="0" xfId="0" applyFont="1" applyAlignment="1" applyProtection="1">
      <alignment vertical="center"/>
    </xf>
    <xf numFmtId="0" fontId="17" fillId="0" borderId="0" xfId="0" applyFont="1" applyAlignment="1" applyProtection="1">
      <alignment vertical="center" wrapText="1"/>
    </xf>
    <xf numFmtId="0" fontId="17" fillId="0" borderId="0" xfId="0" applyFont="1" applyAlignment="1" applyProtection="1">
      <alignment horizontal="left"/>
      <protection locked="0"/>
    </xf>
    <xf numFmtId="0" fontId="17" fillId="0" borderId="0" xfId="0" applyFont="1" applyProtection="1">
      <protection locked="0"/>
    </xf>
    <xf numFmtId="0" fontId="10" fillId="0" borderId="0" xfId="0" applyFont="1" applyAlignment="1" applyProtection="1">
      <alignment horizontal="center" vertical="center"/>
      <protection locked="0"/>
    </xf>
    <xf numFmtId="0" fontId="9" fillId="0" borderId="0" xfId="0" applyFont="1" applyAlignment="1" applyProtection="1">
      <alignment horizontal="left"/>
      <protection locked="0"/>
    </xf>
    <xf numFmtId="0" fontId="21" fillId="0" borderId="0" xfId="0" applyFont="1" applyAlignment="1">
      <alignment horizontal="left"/>
    </xf>
    <xf numFmtId="0" fontId="21" fillId="0" borderId="0" xfId="0" applyFont="1" applyAlignment="1">
      <alignment vertical="center"/>
    </xf>
    <xf numFmtId="0" fontId="18" fillId="0" borderId="2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2" fontId="20" fillId="0" borderId="7" xfId="0" applyNumberFormat="1" applyFont="1" applyBorder="1" applyAlignment="1">
      <alignment vertical="center" wrapText="1"/>
    </xf>
    <xf numFmtId="0" fontId="11" fillId="0" borderId="0" xfId="0" applyFont="1" applyProtection="1">
      <protection locked="0"/>
    </xf>
    <xf numFmtId="43" fontId="19" fillId="0" borderId="25" xfId="1" applyFont="1" applyBorder="1" applyAlignment="1" applyProtection="1">
      <alignment vertical="center" wrapText="1"/>
    </xf>
    <xf numFmtId="43" fontId="19" fillId="0" borderId="27" xfId="1" applyFont="1" applyBorder="1" applyAlignment="1" applyProtection="1">
      <alignment vertical="center" wrapText="1"/>
    </xf>
    <xf numFmtId="43" fontId="19" fillId="0" borderId="32" xfId="1" applyFont="1" applyBorder="1" applyAlignment="1" applyProtection="1">
      <alignment vertical="center" wrapText="1"/>
    </xf>
    <xf numFmtId="43" fontId="19" fillId="0" borderId="33" xfId="1" applyFont="1" applyBorder="1" applyAlignment="1" applyProtection="1">
      <alignment vertical="center" wrapText="1"/>
    </xf>
    <xf numFmtId="43" fontId="19" fillId="0" borderId="7" xfId="1" applyFont="1" applyBorder="1" applyAlignment="1" applyProtection="1">
      <alignment vertical="center" wrapText="1"/>
    </xf>
    <xf numFmtId="43" fontId="19" fillId="0" borderId="9" xfId="1" applyFont="1" applyBorder="1" applyAlignment="1" applyProtection="1">
      <alignment vertical="center" wrapText="1"/>
    </xf>
    <xf numFmtId="43" fontId="19" fillId="0" borderId="39" xfId="1" applyFont="1" applyBorder="1" applyAlignment="1" applyProtection="1">
      <alignment vertical="center" wrapText="1"/>
    </xf>
    <xf numFmtId="43" fontId="19" fillId="0" borderId="31" xfId="1" applyFont="1" applyBorder="1" applyAlignment="1" applyProtection="1">
      <alignment vertical="center" wrapText="1"/>
    </xf>
    <xf numFmtId="0" fontId="21" fillId="0" borderId="17" xfId="0" applyFont="1" applyBorder="1" applyAlignment="1">
      <alignment horizontal="center" vertical="center"/>
    </xf>
    <xf numFmtId="0" fontId="21" fillId="0" borderId="10" xfId="0" applyFont="1" applyBorder="1" applyAlignment="1" applyProtection="1">
      <alignment horizontal="left" vertical="center" wrapText="1"/>
      <protection locked="0"/>
    </xf>
    <xf numFmtId="0" fontId="10" fillId="0" borderId="9" xfId="0" applyFont="1" applyBorder="1" applyAlignment="1">
      <alignment horizontal="center" vertical="center"/>
    </xf>
    <xf numFmtId="3" fontId="10" fillId="0" borderId="9"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9" xfId="0" applyFont="1" applyBorder="1" applyAlignment="1">
      <alignment vertical="center" wrapText="1"/>
    </xf>
    <xf numFmtId="0" fontId="18" fillId="4" borderId="22" xfId="0" applyFont="1" applyFill="1" applyBorder="1" applyAlignment="1">
      <alignment horizontal="center" vertical="top" wrapText="1"/>
    </xf>
    <xf numFmtId="0" fontId="18" fillId="4" borderId="24" xfId="0" applyFont="1" applyFill="1" applyBorder="1" applyAlignment="1">
      <alignment horizontal="center" vertical="top" wrapText="1"/>
    </xf>
    <xf numFmtId="0" fontId="18" fillId="4" borderId="46" xfId="0" applyFont="1" applyFill="1" applyBorder="1" applyAlignment="1">
      <alignment horizontal="center" vertical="top" wrapText="1"/>
    </xf>
    <xf numFmtId="0" fontId="10" fillId="0" borderId="7" xfId="0" applyFont="1" applyBorder="1" applyAlignment="1">
      <alignment vertical="center" wrapText="1"/>
    </xf>
    <xf numFmtId="0" fontId="10" fillId="0" borderId="7" xfId="0" applyFont="1" applyBorder="1" applyAlignment="1">
      <alignment horizontal="center" vertical="center"/>
    </xf>
    <xf numFmtId="0" fontId="21" fillId="0" borderId="16" xfId="0" applyFont="1" applyBorder="1" applyAlignment="1" applyProtection="1">
      <alignment horizontal="left" vertical="center" wrapText="1"/>
      <protection locked="0"/>
    </xf>
    <xf numFmtId="0" fontId="10" fillId="0" borderId="9" xfId="0" applyFont="1" applyBorder="1" applyAlignment="1">
      <alignment vertical="center"/>
    </xf>
    <xf numFmtId="49" fontId="18" fillId="0" borderId="9" xfId="0" applyNumberFormat="1" applyFont="1" applyBorder="1" applyAlignment="1">
      <alignment horizontal="center" vertical="center" wrapText="1"/>
    </xf>
    <xf numFmtId="0" fontId="21" fillId="0" borderId="18" xfId="0" applyFont="1" applyBorder="1" applyAlignment="1">
      <alignment horizontal="center" vertical="center"/>
    </xf>
    <xf numFmtId="0" fontId="18" fillId="0" borderId="9" xfId="0" applyFont="1" applyBorder="1" applyAlignment="1">
      <alignment horizontal="left" vertical="center" wrapText="1"/>
    </xf>
    <xf numFmtId="0" fontId="21" fillId="0" borderId="0" xfId="0" applyFont="1" applyAlignment="1">
      <alignment horizontal="center" vertical="center"/>
    </xf>
    <xf numFmtId="0" fontId="0" fillId="4" borderId="0" xfId="0" applyFill="1"/>
    <xf numFmtId="0" fontId="0" fillId="2" borderId="0" xfId="0" applyFill="1"/>
    <xf numFmtId="0" fontId="0" fillId="3" borderId="0" xfId="0" applyFill="1"/>
    <xf numFmtId="0" fontId="10" fillId="2" borderId="9" xfId="0" applyFont="1" applyFill="1" applyBorder="1" applyAlignment="1">
      <alignment vertical="center" wrapText="1"/>
    </xf>
    <xf numFmtId="0" fontId="21" fillId="2" borderId="18" xfId="0" applyFont="1" applyFill="1" applyBorder="1" applyAlignment="1">
      <alignment horizontal="center" vertical="center"/>
    </xf>
    <xf numFmtId="3" fontId="10" fillId="2" borderId="9" xfId="0" applyNumberFormat="1" applyFont="1" applyFill="1" applyBorder="1" applyAlignment="1">
      <alignment horizontal="center" vertical="center"/>
    </xf>
    <xf numFmtId="0" fontId="21" fillId="2" borderId="10" xfId="0" applyFont="1" applyFill="1" applyBorder="1" applyAlignment="1" applyProtection="1">
      <alignment horizontal="left" vertical="center" wrapText="1"/>
      <protection locked="0"/>
    </xf>
    <xf numFmtId="0" fontId="21" fillId="2" borderId="9" xfId="0" applyFont="1" applyFill="1" applyBorder="1" applyAlignment="1" applyProtection="1">
      <alignment horizontal="center" vertical="center"/>
      <protection locked="0"/>
    </xf>
    <xf numFmtId="2" fontId="18" fillId="2" borderId="9" xfId="0" applyNumberFormat="1" applyFont="1" applyFill="1" applyBorder="1" applyAlignment="1" applyProtection="1">
      <alignment horizontal="center" vertical="center" wrapText="1"/>
      <protection locked="0"/>
    </xf>
    <xf numFmtId="43" fontId="19" fillId="2" borderId="9" xfId="1" applyFont="1" applyFill="1" applyBorder="1" applyAlignment="1" applyProtection="1">
      <alignment vertical="center" wrapText="1"/>
    </xf>
    <xf numFmtId="9" fontId="33" fillId="2" borderId="0" xfId="0" applyNumberFormat="1" applyFont="1" applyFill="1"/>
    <xf numFmtId="43" fontId="33" fillId="2" borderId="0" xfId="0" applyNumberFormat="1" applyFont="1" applyFill="1"/>
    <xf numFmtId="0" fontId="34" fillId="0" borderId="0" xfId="0" applyFont="1"/>
    <xf numFmtId="9" fontId="35" fillId="2" borderId="0" xfId="0" applyNumberFormat="1" applyFont="1" applyFill="1"/>
    <xf numFmtId="43" fontId="35" fillId="2" borderId="0" xfId="0" applyNumberFormat="1" applyFont="1" applyFill="1"/>
    <xf numFmtId="0" fontId="18" fillId="0" borderId="8" xfId="0" applyFont="1" applyBorder="1" applyAlignment="1">
      <alignment vertical="top"/>
    </xf>
    <xf numFmtId="0" fontId="21" fillId="0" borderId="8" xfId="0" applyFont="1" applyBorder="1" applyAlignment="1">
      <alignment horizontal="center" vertical="center"/>
    </xf>
    <xf numFmtId="0" fontId="21" fillId="0" borderId="8" xfId="0" applyFont="1" applyBorder="1" applyAlignment="1" applyProtection="1">
      <alignment horizontal="left" vertical="center" wrapText="1"/>
      <protection locked="0"/>
    </xf>
    <xf numFmtId="43" fontId="19" fillId="0" borderId="49" xfId="1" applyFont="1" applyBorder="1" applyAlignment="1" applyProtection="1">
      <alignment vertical="center" wrapText="1"/>
    </xf>
    <xf numFmtId="0" fontId="21" fillId="0" borderId="8" xfId="0" applyFont="1" applyBorder="1" applyAlignment="1">
      <alignment horizontal="left" vertical="top" wrapText="1"/>
    </xf>
    <xf numFmtId="0" fontId="18" fillId="0" borderId="8" xfId="0" applyFont="1" applyBorder="1" applyAlignment="1" applyProtection="1">
      <alignment horizontal="center" vertical="top" wrapText="1"/>
      <protection locked="0"/>
    </xf>
    <xf numFmtId="43" fontId="19" fillId="0" borderId="50" xfId="1" applyFont="1" applyBorder="1" applyAlignment="1" applyProtection="1">
      <alignment vertical="center" wrapText="1"/>
    </xf>
    <xf numFmtId="43" fontId="19" fillId="0" borderId="25" xfId="1" applyFont="1" applyBorder="1" applyAlignment="1" applyProtection="1">
      <alignment vertical="top" wrapText="1"/>
    </xf>
    <xf numFmtId="0" fontId="10" fillId="2" borderId="8" xfId="0" applyFont="1" applyFill="1" applyBorder="1" applyAlignment="1">
      <alignment vertical="center" wrapText="1"/>
    </xf>
    <xf numFmtId="0" fontId="21" fillId="2" borderId="11" xfId="0" applyFont="1" applyFill="1" applyBorder="1" applyAlignment="1">
      <alignment horizontal="center" vertical="center"/>
    </xf>
    <xf numFmtId="3" fontId="10" fillId="2" borderId="8" xfId="0" applyNumberFormat="1" applyFont="1" applyFill="1" applyBorder="1" applyAlignment="1">
      <alignment horizontal="center" vertical="center"/>
    </xf>
    <xf numFmtId="0" fontId="21" fillId="2" borderId="48"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center" vertical="center"/>
      <protection locked="0"/>
    </xf>
    <xf numFmtId="2" fontId="18" fillId="2" borderId="8" xfId="0" applyNumberFormat="1" applyFont="1" applyFill="1" applyBorder="1" applyAlignment="1" applyProtection="1">
      <alignment horizontal="center" vertical="center" wrapText="1"/>
      <protection locked="0"/>
    </xf>
    <xf numFmtId="43" fontId="19" fillId="2" borderId="8" xfId="1" applyFont="1" applyFill="1" applyBorder="1" applyAlignment="1" applyProtection="1">
      <alignment vertical="center" wrapText="1"/>
    </xf>
    <xf numFmtId="49" fontId="18" fillId="0" borderId="28" xfId="0" applyNumberFormat="1" applyFont="1" applyBorder="1" applyAlignment="1">
      <alignment horizontal="center" vertical="center" wrapText="1"/>
    </xf>
    <xf numFmtId="0" fontId="21" fillId="0" borderId="8" xfId="0" applyFont="1" applyBorder="1" applyAlignment="1" applyProtection="1">
      <alignment horizontal="center" vertical="center"/>
      <protection locked="0"/>
    </xf>
    <xf numFmtId="0" fontId="21" fillId="0" borderId="24" xfId="0" applyFont="1" applyBorder="1" applyAlignment="1">
      <alignment horizontal="center" vertical="center"/>
    </xf>
    <xf numFmtId="0" fontId="21" fillId="0" borderId="24" xfId="0" applyFont="1" applyBorder="1" applyAlignment="1" applyProtection="1">
      <alignment horizontal="left" vertical="center" wrapText="1"/>
      <protection locked="0"/>
    </xf>
    <xf numFmtId="0" fontId="10" fillId="0" borderId="8" xfId="0" applyFont="1" applyBorder="1" applyAlignment="1">
      <alignment vertical="center" wrapText="1"/>
    </xf>
    <xf numFmtId="0" fontId="21" fillId="0" borderId="52" xfId="0" applyFont="1" applyBorder="1" applyAlignment="1">
      <alignment horizontal="center" vertical="center"/>
    </xf>
    <xf numFmtId="3" fontId="10" fillId="0" borderId="8" xfId="0" applyNumberFormat="1" applyFont="1" applyBorder="1" applyAlignment="1">
      <alignment horizontal="center" vertical="center"/>
    </xf>
    <xf numFmtId="0" fontId="21" fillId="0" borderId="48" xfId="0" applyFont="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8" fillId="4" borderId="3" xfId="0" applyFont="1" applyFill="1" applyBorder="1" applyAlignment="1">
      <alignment horizontal="center" vertical="center" wrapText="1"/>
    </xf>
    <xf numFmtId="49" fontId="18" fillId="0" borderId="9" xfId="0" applyNumberFormat="1" applyFont="1" applyBorder="1" applyAlignment="1">
      <alignment horizontal="left" vertical="center" wrapText="1"/>
    </xf>
    <xf numFmtId="0" fontId="21" fillId="0" borderId="40" xfId="0" applyFont="1" applyBorder="1" applyAlignment="1">
      <alignment horizontal="center" vertical="center" wrapText="1"/>
    </xf>
    <xf numFmtId="0" fontId="21" fillId="0" borderId="0" xfId="0" applyFont="1" applyAlignment="1" applyProtection="1">
      <alignment vertical="center"/>
      <protection locked="0"/>
    </xf>
    <xf numFmtId="0" fontId="2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17" fillId="0" borderId="0" xfId="0" applyFont="1" applyAlignment="1" applyProtection="1">
      <alignment vertical="center" wrapText="1"/>
      <protection locked="0"/>
    </xf>
    <xf numFmtId="43" fontId="18" fillId="0" borderId="35" xfId="1" applyFont="1" applyBorder="1" applyAlignment="1" applyProtection="1">
      <alignment horizontal="center" vertical="center"/>
    </xf>
    <xf numFmtId="49" fontId="18" fillId="2" borderId="23" xfId="0" applyNumberFormat="1" applyFont="1" applyFill="1" applyBorder="1" applyAlignment="1">
      <alignment horizontal="left" vertical="top" wrapText="1"/>
    </xf>
    <xf numFmtId="49" fontId="18" fillId="2" borderId="8" xfId="0" applyNumberFormat="1" applyFont="1" applyFill="1" applyBorder="1" applyAlignment="1">
      <alignment vertical="top" wrapText="1"/>
    </xf>
    <xf numFmtId="3" fontId="21" fillId="0" borderId="8" xfId="0" applyNumberFormat="1" applyFont="1" applyBorder="1" applyAlignment="1">
      <alignment horizontal="center" vertical="center"/>
    </xf>
    <xf numFmtId="0" fontId="21" fillId="0" borderId="53" xfId="0" applyFont="1" applyBorder="1" applyAlignment="1" applyProtection="1">
      <alignment horizontal="center" vertical="center"/>
      <protection locked="0"/>
    </xf>
    <xf numFmtId="2" fontId="18" fillId="0" borderId="3" xfId="0" applyNumberFormat="1" applyFont="1" applyBorder="1" applyAlignment="1" applyProtection="1">
      <alignment horizontal="center" vertical="center" wrapText="1"/>
      <protection locked="0"/>
    </xf>
    <xf numFmtId="43" fontId="19" fillId="0" borderId="15" xfId="1" applyFont="1" applyBorder="1" applyAlignment="1" applyProtection="1">
      <alignment vertical="center" wrapText="1"/>
    </xf>
    <xf numFmtId="0" fontId="18" fillId="0" borderId="54"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43" fontId="19" fillId="0" borderId="55" xfId="1" applyFont="1" applyBorder="1" applyAlignment="1" applyProtection="1">
      <alignment vertical="center" wrapText="1"/>
    </xf>
    <xf numFmtId="0" fontId="37" fillId="4" borderId="9" xfId="0" applyFont="1" applyFill="1" applyBorder="1" applyAlignment="1">
      <alignment horizontal="center" vertical="top" wrapText="1"/>
    </xf>
    <xf numFmtId="49" fontId="18" fillId="0" borderId="42" xfId="0" applyNumberFormat="1" applyFont="1" applyBorder="1" applyAlignment="1">
      <alignment horizontal="center" vertical="center" wrapText="1"/>
    </xf>
    <xf numFmtId="49" fontId="18" fillId="0" borderId="51" xfId="0" applyNumberFormat="1" applyFont="1" applyBorder="1" applyAlignment="1">
      <alignment horizontal="center" vertical="center" wrapText="1"/>
    </xf>
    <xf numFmtId="49" fontId="18" fillId="0" borderId="45" xfId="0" applyNumberFormat="1" applyFont="1" applyBorder="1" applyAlignment="1">
      <alignment horizontal="center" vertical="center" wrapText="1"/>
    </xf>
    <xf numFmtId="0" fontId="21" fillId="0" borderId="0" xfId="0" applyFont="1" applyAlignment="1" applyProtection="1">
      <alignment horizontal="center" vertical="center" wrapText="1"/>
      <protection locked="0"/>
    </xf>
    <xf numFmtId="0" fontId="21" fillId="0" borderId="0" xfId="0" applyFont="1" applyAlignment="1" applyProtection="1">
      <alignment horizontal="left"/>
      <protection locked="0"/>
    </xf>
    <xf numFmtId="0" fontId="24" fillId="0" borderId="0" xfId="0" applyFont="1" applyBorder="1" applyAlignment="1">
      <alignment horizontal="left" vertical="top" wrapText="1"/>
    </xf>
    <xf numFmtId="0" fontId="18" fillId="0" borderId="0" xfId="0" applyFont="1" applyBorder="1" applyAlignment="1">
      <alignment horizontal="left" vertical="top" wrapText="1"/>
    </xf>
    <xf numFmtId="0" fontId="26" fillId="0" borderId="0" xfId="0" applyFont="1" applyBorder="1" applyAlignment="1" applyProtection="1">
      <alignment horizontal="left" vertical="center" wrapText="1"/>
    </xf>
    <xf numFmtId="0" fontId="17" fillId="0" borderId="0" xfId="0" applyFont="1" applyAlignment="1" applyProtection="1">
      <alignment horizontal="left" vertical="center" wrapText="1"/>
      <protection locked="0"/>
    </xf>
    <xf numFmtId="0" fontId="17" fillId="0" borderId="0" xfId="0" applyFont="1" applyAlignment="1" applyProtection="1">
      <alignment horizontal="left" vertical="top" wrapText="1"/>
      <protection locked="0"/>
    </xf>
    <xf numFmtId="0" fontId="21" fillId="0" borderId="0" xfId="0" applyFont="1" applyAlignment="1" applyProtection="1">
      <alignment horizontal="center" vertical="center"/>
      <protection locked="0"/>
    </xf>
    <xf numFmtId="0" fontId="19" fillId="0" borderId="3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3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23" fillId="0" borderId="21" xfId="0" applyFont="1" applyBorder="1" applyAlignment="1">
      <alignment horizontal="left" vertical="center" wrapText="1"/>
    </xf>
    <xf numFmtId="0" fontId="22" fillId="0" borderId="21" xfId="0" applyFont="1" applyBorder="1" applyAlignment="1">
      <alignment horizontal="left" vertical="center" wrapText="1"/>
    </xf>
    <xf numFmtId="0" fontId="22" fillId="0" borderId="16" xfId="0" applyFont="1" applyBorder="1" applyAlignment="1">
      <alignment horizontal="left" vertical="center" wrapText="1"/>
    </xf>
    <xf numFmtId="0" fontId="22" fillId="3" borderId="18"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14" fillId="0" borderId="0" xfId="0" applyFont="1" applyAlignment="1">
      <alignment horizontal="center" vertical="center"/>
    </xf>
    <xf numFmtId="0" fontId="7" fillId="0" borderId="0" xfId="0" applyFont="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0" borderId="0" xfId="0" applyFont="1" applyAlignment="1" applyProtection="1">
      <alignment horizontal="left"/>
    </xf>
    <xf numFmtId="0" fontId="22" fillId="0" borderId="18"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top" wrapText="1"/>
    </xf>
    <xf numFmtId="0" fontId="37" fillId="4" borderId="3" xfId="0" applyFont="1" applyFill="1" applyBorder="1" applyAlignment="1">
      <alignment horizontal="center" vertical="center"/>
    </xf>
    <xf numFmtId="0" fontId="37" fillId="4" borderId="20"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1" xfId="0" applyFont="1" applyFill="1" applyBorder="1" applyAlignment="1">
      <alignment horizontal="center" vertical="center"/>
    </xf>
    <xf numFmtId="49" fontId="18" fillId="0" borderId="16" xfId="0" applyNumberFormat="1" applyFont="1" applyBorder="1" applyAlignment="1">
      <alignment horizontal="center" vertical="center" wrapText="1"/>
    </xf>
    <xf numFmtId="0" fontId="24" fillId="4" borderId="18" xfId="0" applyFont="1" applyFill="1" applyBorder="1" applyAlignment="1">
      <alignment horizontal="left" vertical="center" wrapText="1"/>
    </xf>
    <xf numFmtId="49" fontId="18" fillId="0" borderId="38" xfId="0" applyNumberFormat="1" applyFont="1" applyBorder="1" applyAlignment="1">
      <alignment horizontal="center" vertical="center" wrapText="1"/>
    </xf>
    <xf numFmtId="49" fontId="18"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0" fontId="37" fillId="4" borderId="4" xfId="0" applyFont="1" applyFill="1" applyBorder="1" applyAlignment="1">
      <alignment horizontal="center" vertical="center"/>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38" fillId="4" borderId="47" xfId="0" applyFont="1" applyFill="1" applyBorder="1" applyAlignment="1">
      <alignment horizontal="center" vertical="top" wrapText="1"/>
    </xf>
    <xf numFmtId="0" fontId="38" fillId="4" borderId="19" xfId="0" applyFont="1" applyFill="1" applyBorder="1" applyAlignment="1">
      <alignment horizontal="center" vertical="top" wrapText="1"/>
    </xf>
    <xf numFmtId="0" fontId="38" fillId="4" borderId="20" xfId="0" applyFont="1" applyFill="1" applyBorder="1" applyAlignment="1">
      <alignment horizontal="center" vertical="top" wrapText="1"/>
    </xf>
    <xf numFmtId="0" fontId="38" fillId="4" borderId="4" xfId="0" applyFont="1" applyFill="1" applyBorder="1" applyAlignment="1">
      <alignment horizontal="center" vertical="top" wrapText="1"/>
    </xf>
    <xf numFmtId="0" fontId="18" fillId="0" borderId="3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7" xfId="0" applyFont="1" applyBorder="1" applyAlignment="1">
      <alignment horizontal="center" vertical="top" wrapText="1"/>
    </xf>
    <xf numFmtId="0" fontId="18" fillId="0" borderId="18" xfId="0" applyFont="1" applyBorder="1" applyAlignment="1">
      <alignment horizontal="center" vertical="top" wrapText="1"/>
    </xf>
    <xf numFmtId="0" fontId="18" fillId="0" borderId="10" xfId="0" applyFont="1" applyBorder="1" applyAlignment="1">
      <alignment horizontal="center" vertical="top" wrapText="1"/>
    </xf>
    <xf numFmtId="0" fontId="18" fillId="0" borderId="3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7" fillId="4" borderId="3"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18" fillId="0" borderId="42" xfId="0" applyFont="1" applyBorder="1" applyAlignment="1">
      <alignment horizontal="center" vertical="top" wrapText="1"/>
    </xf>
    <xf numFmtId="0" fontId="18" fillId="0" borderId="51" xfId="0" applyFont="1" applyBorder="1" applyAlignment="1">
      <alignment horizontal="center" vertical="top" wrapText="1"/>
    </xf>
    <xf numFmtId="0" fontId="18" fillId="0" borderId="45" xfId="0" applyFont="1" applyBorder="1" applyAlignment="1">
      <alignment horizontal="center" vertical="top" wrapText="1"/>
    </xf>
    <xf numFmtId="0" fontId="18" fillId="0" borderId="7" xfId="0" applyFont="1" applyBorder="1" applyAlignment="1">
      <alignment horizontal="center" vertical="center" wrapText="1"/>
    </xf>
    <xf numFmtId="0" fontId="38" fillId="4" borderId="19" xfId="0" applyFont="1" applyFill="1" applyBorder="1" applyAlignment="1">
      <alignment horizontal="center" vertical="center" wrapText="1"/>
    </xf>
    <xf numFmtId="0" fontId="38" fillId="4" borderId="41"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cellXfs>
  <cellStyles count="2">
    <cellStyle name="Comma" xfId="1" builtinId="3"/>
    <cellStyle name="Normal" xfId="0" builtinId="0" customBuiltin="1"/>
  </cellStyles>
  <dxfs count="10">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7AB5-7F6B-4C3E-8197-73503C939190}">
  <dimension ref="A1:K104"/>
  <sheetViews>
    <sheetView view="pageBreakPreview" zoomScale="85" zoomScaleNormal="100" zoomScaleSheetLayoutView="85" workbookViewId="0">
      <selection activeCell="D23" sqref="D23"/>
    </sheetView>
  </sheetViews>
  <sheetFormatPr defaultRowHeight="15" x14ac:dyDescent="0.25"/>
  <cols>
    <col min="1" max="1" width="7.88671875" customWidth="1"/>
    <col min="2" max="2" width="35.5546875" customWidth="1"/>
    <col min="3" max="3" width="8.21875" customWidth="1"/>
    <col min="4" max="4" width="12.109375" customWidth="1"/>
    <col min="5" max="5" width="9.109375" customWidth="1"/>
    <col min="6" max="6" width="41" customWidth="1"/>
    <col min="7" max="7" width="14.33203125" customWidth="1"/>
    <col min="8" max="8" width="16.44140625" customWidth="1"/>
    <col min="10" max="10" width="14.6640625" customWidth="1"/>
  </cols>
  <sheetData>
    <row r="1" spans="1:8" ht="16.5" x14ac:dyDescent="0.3">
      <c r="A1" s="77" t="s">
        <v>0</v>
      </c>
      <c r="B1" s="22"/>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72"/>
      <c r="B9" s="71"/>
      <c r="C9" s="18"/>
      <c r="D9" s="18"/>
      <c r="E9" s="18"/>
      <c r="F9" s="5"/>
      <c r="G9" s="5"/>
      <c r="H9" s="5"/>
    </row>
    <row r="10" spans="1:8" ht="30.75" x14ac:dyDescent="0.25">
      <c r="A10" s="184" t="s">
        <v>8</v>
      </c>
      <c r="B10" s="185"/>
      <c r="C10" s="185"/>
      <c r="D10" s="185"/>
      <c r="E10" s="185"/>
      <c r="F10" s="185"/>
      <c r="G10" s="185"/>
      <c r="H10" s="185"/>
    </row>
    <row r="11" spans="1:8" ht="21" x14ac:dyDescent="0.25">
      <c r="A11" s="186" t="s">
        <v>64</v>
      </c>
      <c r="B11" s="187"/>
      <c r="C11" s="187"/>
      <c r="D11" s="187"/>
      <c r="E11" s="187"/>
      <c r="F11" s="187"/>
      <c r="G11" s="187"/>
      <c r="H11" s="187"/>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23.25" customHeight="1"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57</v>
      </c>
      <c r="B16" s="189"/>
      <c r="C16" s="189"/>
      <c r="D16" s="189"/>
      <c r="E16" s="189"/>
      <c r="F16" s="189"/>
      <c r="G16" s="189"/>
      <c r="H16" s="189"/>
    </row>
    <row r="17" spans="1:8" ht="16.5" thickBot="1" x14ac:dyDescent="0.3">
      <c r="A17" s="19"/>
      <c r="B17" s="18"/>
      <c r="C17" s="18"/>
      <c r="D17" s="18"/>
      <c r="E17" s="18"/>
      <c r="F17" s="5"/>
      <c r="G17" s="5"/>
      <c r="H17" s="5"/>
    </row>
    <row r="18" spans="1:8" ht="17.25" thickBot="1" x14ac:dyDescent="0.3">
      <c r="A18" s="190" t="s">
        <v>11</v>
      </c>
      <c r="B18" s="192" t="s">
        <v>28</v>
      </c>
      <c r="C18" s="192" t="s">
        <v>12</v>
      </c>
      <c r="D18" s="192" t="s">
        <v>27</v>
      </c>
      <c r="E18" s="194" t="s">
        <v>13</v>
      </c>
      <c r="F18" s="195"/>
      <c r="G18" s="192" t="s">
        <v>14</v>
      </c>
      <c r="H18" s="192" t="s">
        <v>15</v>
      </c>
    </row>
    <row r="19" spans="1:8" ht="17.25" thickBot="1" x14ac:dyDescent="0.3">
      <c r="A19" s="191"/>
      <c r="B19" s="193"/>
      <c r="C19" s="193"/>
      <c r="D19" s="193"/>
      <c r="E19" s="143" t="s">
        <v>16</v>
      </c>
      <c r="F19" s="143" t="s">
        <v>17</v>
      </c>
      <c r="G19" s="193"/>
      <c r="H19" s="193"/>
    </row>
    <row r="20" spans="1:8" ht="16.5" x14ac:dyDescent="0.25">
      <c r="A20" s="93">
        <v>0</v>
      </c>
      <c r="B20" s="94">
        <v>1</v>
      </c>
      <c r="C20" s="94">
        <v>2</v>
      </c>
      <c r="D20" s="94">
        <v>3</v>
      </c>
      <c r="E20" s="94">
        <v>4</v>
      </c>
      <c r="F20" s="94">
        <v>5</v>
      </c>
      <c r="G20" s="94">
        <v>6</v>
      </c>
      <c r="H20" s="95" t="s">
        <v>30</v>
      </c>
    </row>
    <row r="21" spans="1:8" ht="18" x14ac:dyDescent="0.25">
      <c r="A21" s="161" t="s">
        <v>31</v>
      </c>
      <c r="B21" s="161"/>
      <c r="C21" s="161"/>
      <c r="D21" s="161"/>
      <c r="E21" s="161"/>
      <c r="F21" s="161"/>
      <c r="G21" s="161"/>
      <c r="H21" s="161"/>
    </row>
    <row r="22" spans="1:8" ht="45" customHeight="1" x14ac:dyDescent="0.25">
      <c r="A22" s="48">
        <v>1</v>
      </c>
      <c r="B22" s="96" t="s">
        <v>65</v>
      </c>
      <c r="C22" s="54" t="s">
        <v>32</v>
      </c>
      <c r="D22" s="97">
        <v>275</v>
      </c>
      <c r="E22" s="98"/>
      <c r="F22" s="49"/>
      <c r="G22" s="50"/>
      <c r="H22" s="79">
        <f>D22*G22</f>
        <v>0</v>
      </c>
    </row>
    <row r="23" spans="1:8" ht="45" customHeight="1" x14ac:dyDescent="0.25">
      <c r="A23" s="32" t="s">
        <v>29</v>
      </c>
      <c r="B23" s="92" t="s">
        <v>100</v>
      </c>
      <c r="C23" s="86" t="s">
        <v>58</v>
      </c>
      <c r="D23" s="89">
        <v>4400</v>
      </c>
      <c r="E23" s="87"/>
      <c r="F23" s="35"/>
      <c r="G23" s="36"/>
      <c r="H23" s="79">
        <f>D23*G23</f>
        <v>0</v>
      </c>
    </row>
    <row r="24" spans="1:8" ht="51.75" customHeight="1" thickBot="1" x14ac:dyDescent="0.3">
      <c r="A24" s="32" t="s">
        <v>33</v>
      </c>
      <c r="B24" s="138" t="s">
        <v>101</v>
      </c>
      <c r="C24" s="139" t="s">
        <v>58</v>
      </c>
      <c r="D24" s="140">
        <v>1100</v>
      </c>
      <c r="E24" s="141"/>
      <c r="F24" s="135"/>
      <c r="G24" s="36"/>
      <c r="H24" s="122">
        <f>D24*G24</f>
        <v>0</v>
      </c>
    </row>
    <row r="25" spans="1:8" ht="16.5" x14ac:dyDescent="0.25">
      <c r="A25" s="162" t="s">
        <v>69</v>
      </c>
      <c r="B25" s="163"/>
      <c r="C25" s="163"/>
      <c r="D25" s="163"/>
      <c r="E25" s="163"/>
      <c r="F25" s="163"/>
      <c r="G25" s="164"/>
      <c r="H25" s="78">
        <f>H22+H23+H24</f>
        <v>0</v>
      </c>
    </row>
    <row r="26" spans="1:8" ht="16.5" x14ac:dyDescent="0.25">
      <c r="A26" s="173" t="s">
        <v>19</v>
      </c>
      <c r="B26" s="174"/>
      <c r="C26" s="174"/>
      <c r="D26" s="174"/>
      <c r="E26" s="174"/>
      <c r="F26" s="174"/>
      <c r="G26" s="175"/>
      <c r="H26" s="80">
        <f>H25*0.09</f>
        <v>0</v>
      </c>
    </row>
    <row r="27" spans="1:8" ht="17.25" thickBot="1" x14ac:dyDescent="0.3">
      <c r="A27" s="176" t="s">
        <v>20</v>
      </c>
      <c r="B27" s="177"/>
      <c r="C27" s="177"/>
      <c r="D27" s="177"/>
      <c r="E27" s="177"/>
      <c r="F27" s="177"/>
      <c r="G27" s="178"/>
      <c r="H27" s="81">
        <f>H25+H26</f>
        <v>0</v>
      </c>
    </row>
    <row r="28" spans="1:8" ht="16.5" x14ac:dyDescent="0.25">
      <c r="A28" s="179" t="s">
        <v>63</v>
      </c>
      <c r="B28" s="180"/>
      <c r="C28" s="180"/>
      <c r="D28" s="180"/>
      <c r="E28" s="180"/>
      <c r="F28" s="180"/>
      <c r="G28" s="180"/>
      <c r="H28" s="181"/>
    </row>
    <row r="29" spans="1:8" s="106" customFormat="1" ht="121.5" customHeight="1" x14ac:dyDescent="0.25">
      <c r="A29" s="182" t="s">
        <v>66</v>
      </c>
      <c r="B29" s="182"/>
      <c r="C29" s="182"/>
      <c r="D29" s="182"/>
      <c r="E29" s="182"/>
      <c r="F29" s="182"/>
      <c r="G29" s="182"/>
      <c r="H29" s="183"/>
    </row>
    <row r="30" spans="1:8" s="106" customFormat="1" ht="69.75" customHeight="1" x14ac:dyDescent="0.25">
      <c r="A30" s="182" t="s">
        <v>113</v>
      </c>
      <c r="B30" s="182"/>
      <c r="C30" s="182"/>
      <c r="D30" s="182"/>
      <c r="E30" s="182"/>
      <c r="F30" s="182"/>
      <c r="G30" s="182"/>
      <c r="H30" s="183"/>
    </row>
    <row r="31" spans="1:8" ht="67.5" customHeight="1" x14ac:dyDescent="0.25">
      <c r="A31" s="167" t="s">
        <v>96</v>
      </c>
      <c r="B31" s="168"/>
      <c r="C31" s="168"/>
      <c r="D31" s="168"/>
      <c r="E31" s="168"/>
      <c r="F31" s="168"/>
      <c r="G31" s="168"/>
      <c r="H31" s="168"/>
    </row>
    <row r="32" spans="1:8" ht="69" customHeight="1" x14ac:dyDescent="0.25">
      <c r="A32" s="167" t="s">
        <v>92</v>
      </c>
      <c r="B32" s="167"/>
      <c r="C32" s="167"/>
      <c r="D32" s="167"/>
      <c r="E32" s="167"/>
      <c r="F32" s="167"/>
      <c r="G32" s="167"/>
      <c r="H32" s="167"/>
    </row>
    <row r="33" spans="1:8" ht="33" customHeight="1" thickBot="1" x14ac:dyDescent="0.3">
      <c r="A33" s="169" t="s">
        <v>90</v>
      </c>
      <c r="B33" s="169"/>
      <c r="C33" s="169"/>
      <c r="D33" s="169"/>
      <c r="E33" s="169"/>
      <c r="F33" s="169"/>
      <c r="G33" s="169"/>
      <c r="H33" s="169"/>
    </row>
    <row r="34" spans="1:8" ht="29.25" customHeight="1" thickBot="1" x14ac:dyDescent="0.35">
      <c r="A34" s="170" t="s">
        <v>21</v>
      </c>
      <c r="B34" s="170"/>
      <c r="C34" s="68"/>
      <c r="D34" s="63"/>
      <c r="E34" s="147" t="s">
        <v>22</v>
      </c>
      <c r="F34" s="148" t="s">
        <v>91</v>
      </c>
      <c r="G34" s="149"/>
      <c r="H34" s="149"/>
    </row>
    <row r="35" spans="1:8" ht="18.75" x14ac:dyDescent="0.3">
      <c r="A35" s="148" t="s">
        <v>23</v>
      </c>
      <c r="B35" s="67"/>
      <c r="C35" s="67"/>
      <c r="D35" s="67"/>
      <c r="E35" s="67"/>
      <c r="F35" s="68"/>
      <c r="G35" s="68"/>
      <c r="H35" s="68"/>
    </row>
    <row r="36" spans="1:8" ht="18.75" x14ac:dyDescent="0.25">
      <c r="A36" s="171" t="s">
        <v>24</v>
      </c>
      <c r="B36" s="171"/>
      <c r="C36" s="171"/>
      <c r="D36" s="171"/>
      <c r="E36" s="171"/>
      <c r="F36" s="171"/>
      <c r="G36" s="171"/>
      <c r="H36" s="171"/>
    </row>
    <row r="37" spans="1:8" x14ac:dyDescent="0.25">
      <c r="A37" s="1"/>
      <c r="B37" s="8"/>
      <c r="C37" s="8"/>
      <c r="D37" s="8"/>
      <c r="E37" s="8"/>
      <c r="F37" s="7"/>
      <c r="G37" s="7"/>
      <c r="H37" s="7"/>
    </row>
    <row r="38" spans="1:8" ht="26.25" customHeight="1" x14ac:dyDescent="0.35">
      <c r="A38" s="69" t="s">
        <v>62</v>
      </c>
      <c r="B38" s="70" t="s">
        <v>82</v>
      </c>
      <c r="C38" s="8"/>
      <c r="D38" s="8"/>
      <c r="E38" s="8"/>
      <c r="F38" s="7"/>
      <c r="G38" s="7"/>
      <c r="H38" s="7"/>
    </row>
    <row r="39" spans="1:8" s="104" customFormat="1" ht="16.5" x14ac:dyDescent="0.3">
      <c r="A39" s="142"/>
      <c r="B39" s="60"/>
      <c r="C39" s="8"/>
      <c r="D39" s="8"/>
      <c r="E39" s="8"/>
      <c r="F39" s="7"/>
      <c r="G39" s="7"/>
      <c r="H39" s="7"/>
    </row>
    <row r="40" spans="1:8" ht="38.25" customHeight="1" x14ac:dyDescent="0.3">
      <c r="A40" s="172" t="s">
        <v>61</v>
      </c>
      <c r="B40" s="172"/>
      <c r="C40" s="172"/>
      <c r="D40" s="172"/>
      <c r="E40" s="172"/>
      <c r="F40" s="172"/>
      <c r="G40" s="172"/>
      <c r="H40" s="61"/>
    </row>
    <row r="41" spans="1:8" ht="16.5" x14ac:dyDescent="0.3">
      <c r="A41" s="165" t="s">
        <v>25</v>
      </c>
      <c r="B41" s="165"/>
      <c r="C41" s="165"/>
      <c r="D41" s="165"/>
      <c r="E41" s="165"/>
      <c r="F41" s="165"/>
      <c r="G41" s="165"/>
      <c r="H41" s="61"/>
    </row>
    <row r="42" spans="1:8" ht="33.75" customHeight="1" x14ac:dyDescent="0.3">
      <c r="A42" s="61"/>
      <c r="B42" s="61"/>
      <c r="C42" s="61"/>
      <c r="D42" s="61"/>
      <c r="E42" s="61"/>
      <c r="F42" s="60"/>
      <c r="G42" s="61"/>
      <c r="H42" s="61"/>
    </row>
    <row r="43" spans="1:8" ht="16.5" x14ac:dyDescent="0.3">
      <c r="A43" s="166" t="s">
        <v>26</v>
      </c>
      <c r="B43" s="166"/>
      <c r="C43" s="166"/>
      <c r="D43" s="166"/>
      <c r="E43" s="166"/>
      <c r="F43" s="166"/>
      <c r="G43" s="166"/>
      <c r="H43" s="166"/>
    </row>
    <row r="44" spans="1:8" ht="55.5" customHeight="1" x14ac:dyDescent="0.25"/>
    <row r="46" spans="1:8" ht="7.5" customHeight="1" x14ac:dyDescent="0.25"/>
    <row r="51" spans="1:10" ht="120" customHeight="1" x14ac:dyDescent="0.25"/>
    <row r="52" spans="1:10" ht="102" customHeight="1" x14ac:dyDescent="0.25"/>
    <row r="56" spans="1:10" s="106" customFormat="1" ht="36" customHeight="1" x14ac:dyDescent="0.25">
      <c r="A56"/>
      <c r="B56"/>
      <c r="C56"/>
      <c r="D56"/>
      <c r="E56"/>
      <c r="F56"/>
      <c r="G56"/>
      <c r="H56"/>
    </row>
    <row r="62" spans="1:10" ht="16.5" x14ac:dyDescent="0.3">
      <c r="I62" s="114">
        <v>0.09</v>
      </c>
      <c r="J62" s="115" t="e">
        <f>#REF!+(#REF!*I62)</f>
        <v>#REF!</v>
      </c>
    </row>
    <row r="63" spans="1:10" ht="16.5" x14ac:dyDescent="0.3">
      <c r="I63" s="114">
        <v>0.09</v>
      </c>
      <c r="J63" s="115" t="e">
        <f>#REF!+(#REF!*I63)</f>
        <v>#REF!</v>
      </c>
    </row>
    <row r="64" spans="1:10" ht="16.5" customHeight="1" x14ac:dyDescent="0.3">
      <c r="I64" s="114">
        <v>0.09</v>
      </c>
      <c r="J64" s="115" t="e">
        <f>#REF!+(#REF!*I64)</f>
        <v>#REF!</v>
      </c>
    </row>
    <row r="65" spans="1:11" s="105" customFormat="1" ht="54.75" customHeight="1" x14ac:dyDescent="0.3">
      <c r="A65"/>
      <c r="B65"/>
      <c r="C65"/>
      <c r="D65"/>
      <c r="E65"/>
      <c r="F65"/>
      <c r="G65"/>
      <c r="H65"/>
      <c r="I65" s="114">
        <v>0.19</v>
      </c>
      <c r="J65" s="115" t="e">
        <f>#REF!+(#REF!*I65)</f>
        <v>#REF!</v>
      </c>
    </row>
    <row r="66" spans="1:11" s="105" customFormat="1" ht="16.5" x14ac:dyDescent="0.3">
      <c r="A66"/>
      <c r="B66"/>
      <c r="C66"/>
      <c r="D66"/>
      <c r="E66"/>
      <c r="F66"/>
      <c r="G66"/>
      <c r="H66"/>
      <c r="I66" s="114">
        <v>0.19</v>
      </c>
      <c r="J66" s="115" t="e">
        <f>#REF!+(#REF!*I66)</f>
        <v>#REF!</v>
      </c>
    </row>
    <row r="76" spans="1:11" ht="23.25" customHeight="1" x14ac:dyDescent="0.3">
      <c r="I76" s="117">
        <v>0.09</v>
      </c>
      <c r="J76" s="118" t="e">
        <f>#REF!+(#REF!*I76)</f>
        <v>#REF!</v>
      </c>
      <c r="K76" s="116"/>
    </row>
    <row r="77" spans="1:11" ht="16.5" x14ac:dyDescent="0.3">
      <c r="I77" s="117">
        <v>0.09</v>
      </c>
      <c r="J77" s="118" t="e">
        <f>#REF!+(#REF!*I77)</f>
        <v>#REF!</v>
      </c>
      <c r="K77" s="116"/>
    </row>
    <row r="78" spans="1:11" ht="16.5" x14ac:dyDescent="0.3">
      <c r="I78" s="117">
        <v>0.19</v>
      </c>
      <c r="J78" s="118" t="e">
        <f>#REF!+(#REF!*I78)</f>
        <v>#REF!</v>
      </c>
      <c r="K78" s="116"/>
    </row>
    <row r="79" spans="1:11" ht="16.5" x14ac:dyDescent="0.3">
      <c r="I79" s="114">
        <v>0.19</v>
      </c>
      <c r="J79" s="115" t="e">
        <f>#REF!+(#REF!*I79)</f>
        <v>#REF!</v>
      </c>
      <c r="K79" s="105"/>
    </row>
    <row r="80" spans="1:11" ht="16.5" x14ac:dyDescent="0.3">
      <c r="I80" s="114">
        <v>0.19</v>
      </c>
      <c r="J80" s="115" t="e">
        <f>#REF!+(#REF!*I80)</f>
        <v>#REF!</v>
      </c>
      <c r="K80" s="105"/>
    </row>
    <row r="102" ht="108" customHeight="1" x14ac:dyDescent="0.25"/>
    <row r="103" ht="68.25" customHeight="1" x14ac:dyDescent="0.25"/>
    <row r="104" ht="36.75" customHeight="1" x14ac:dyDescent="0.25"/>
  </sheetData>
  <sheetProtection algorithmName="SHA-512" hashValue="WKWq4+Qfp8Ln4HSi4/Y8J5gpJ9/PpkyHQRbTF9PK6iNxrL20K6R28iUtiIuySS+iHBYN/vAqYdCnspSKqN1Cgw==" saltValue="4gjCh9Jkq6giz6CJ9xdL2w==" spinCount="100000" sheet="1" objects="1" scenarios="1" formatCells="0" formatColumns="0" formatRows="0"/>
  <mergeCells count="25">
    <mergeCell ref="A10:H10"/>
    <mergeCell ref="A11:H11"/>
    <mergeCell ref="A16:H16"/>
    <mergeCell ref="A18:A19"/>
    <mergeCell ref="B18:B19"/>
    <mergeCell ref="C18:C19"/>
    <mergeCell ref="D18:D19"/>
    <mergeCell ref="E18:F18"/>
    <mergeCell ref="G18:G19"/>
    <mergeCell ref="H18:H19"/>
    <mergeCell ref="A21:H21"/>
    <mergeCell ref="A25:G25"/>
    <mergeCell ref="A41:G41"/>
    <mergeCell ref="A43:H43"/>
    <mergeCell ref="A31:H31"/>
    <mergeCell ref="A33:H33"/>
    <mergeCell ref="A34:B34"/>
    <mergeCell ref="A36:H36"/>
    <mergeCell ref="A40:G40"/>
    <mergeCell ref="A26:G26"/>
    <mergeCell ref="A27:G27"/>
    <mergeCell ref="A28:H28"/>
    <mergeCell ref="A30:H30"/>
    <mergeCell ref="A32:H32"/>
    <mergeCell ref="A29:H29"/>
  </mergeCells>
  <conditionalFormatting sqref="H27 H22:H25">
    <cfRule type="cellIs" dxfId="9" priority="5" operator="equal">
      <formula>0</formula>
    </cfRule>
  </conditionalFormatting>
  <dataValidations count="1">
    <dataValidation type="list" allowBlank="1" showInputMessage="1" showErrorMessage="1" sqref="E22:E24" xr:uid="{4F26F086-9CE1-4453-8C5E-CD5E23E4B048}">
      <formula1>"DA,NU"</formula1>
    </dataValidation>
  </dataValidation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67984-C22E-46A9-A429-864CBE90F5F8}">
  <dimension ref="A1:H107"/>
  <sheetViews>
    <sheetView view="pageBreakPreview" topLeftCell="A12" zoomScale="85" zoomScaleNormal="100" zoomScaleSheetLayoutView="85" workbookViewId="0">
      <selection activeCell="A31" sqref="A31:H31"/>
    </sheetView>
  </sheetViews>
  <sheetFormatPr defaultRowHeight="15" x14ac:dyDescent="0.25"/>
  <cols>
    <col min="1" max="1" width="7.88671875" customWidth="1"/>
    <col min="2" max="2" width="37.77734375" customWidth="1"/>
    <col min="3" max="3" width="5" bestFit="1" customWidth="1"/>
    <col min="4" max="4" width="10.77734375" customWidth="1"/>
    <col min="5" max="5" width="6.77734375" customWidth="1"/>
    <col min="6" max="6" width="40.109375" customWidth="1"/>
    <col min="7" max="7" width="14.33203125" customWidth="1"/>
    <col min="8" max="8" width="17.5546875" customWidth="1"/>
    <col min="10" max="10" width="14.6640625" customWidth="1"/>
  </cols>
  <sheetData>
    <row r="1" spans="1:8" ht="16.5" x14ac:dyDescent="0.3">
      <c r="A1" s="77" t="s">
        <v>0</v>
      </c>
      <c r="B1" s="22"/>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72"/>
      <c r="B9" s="71"/>
      <c r="C9" s="18"/>
      <c r="D9" s="18"/>
      <c r="E9" s="18"/>
      <c r="F9" s="5"/>
      <c r="G9" s="5"/>
      <c r="H9" s="5"/>
    </row>
    <row r="10" spans="1:8" ht="30.75" x14ac:dyDescent="0.25">
      <c r="A10" s="184" t="s">
        <v>8</v>
      </c>
      <c r="B10" s="185"/>
      <c r="C10" s="185"/>
      <c r="D10" s="185"/>
      <c r="E10" s="185"/>
      <c r="F10" s="185"/>
      <c r="G10" s="185"/>
      <c r="H10" s="185"/>
    </row>
    <row r="11" spans="1:8" ht="21" x14ac:dyDescent="0.25">
      <c r="A11" s="186" t="s">
        <v>64</v>
      </c>
      <c r="B11" s="187"/>
      <c r="C11" s="187"/>
      <c r="D11" s="187"/>
      <c r="E11" s="187"/>
      <c r="F11" s="187"/>
      <c r="G11" s="187"/>
      <c r="H11" s="187"/>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18.75"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57</v>
      </c>
      <c r="B16" s="189"/>
      <c r="C16" s="189"/>
      <c r="D16" s="189"/>
      <c r="E16" s="189"/>
      <c r="F16" s="189"/>
      <c r="G16" s="189"/>
      <c r="H16" s="189"/>
    </row>
    <row r="17" spans="1:8" ht="15.75" x14ac:dyDescent="0.25">
      <c r="A17" s="19"/>
      <c r="B17" s="18"/>
      <c r="C17" s="18"/>
      <c r="D17" s="18"/>
      <c r="E17" s="18"/>
      <c r="F17" s="5"/>
      <c r="G17" s="5"/>
      <c r="H17" s="5"/>
    </row>
    <row r="18" spans="1:8" ht="15.75" thickBot="1" x14ac:dyDescent="0.3">
      <c r="A18" s="9"/>
      <c r="B18" s="9"/>
      <c r="C18" s="9"/>
      <c r="D18" s="9"/>
      <c r="E18" s="9"/>
      <c r="F18" s="9"/>
      <c r="G18" s="9"/>
      <c r="H18" s="9"/>
    </row>
    <row r="19" spans="1:8" ht="17.25" thickBot="1" x14ac:dyDescent="0.3">
      <c r="A19" s="190" t="s">
        <v>11</v>
      </c>
      <c r="B19" s="192" t="s">
        <v>28</v>
      </c>
      <c r="C19" s="192" t="s">
        <v>12</v>
      </c>
      <c r="D19" s="192" t="s">
        <v>27</v>
      </c>
      <c r="E19" s="194" t="s">
        <v>13</v>
      </c>
      <c r="F19" s="195"/>
      <c r="G19" s="192" t="s">
        <v>14</v>
      </c>
      <c r="H19" s="192" t="s">
        <v>15</v>
      </c>
    </row>
    <row r="20" spans="1:8" ht="17.25" thickBot="1" x14ac:dyDescent="0.3">
      <c r="A20" s="191"/>
      <c r="B20" s="193"/>
      <c r="C20" s="193"/>
      <c r="D20" s="193"/>
      <c r="E20" s="143" t="s">
        <v>16</v>
      </c>
      <c r="F20" s="143" t="s">
        <v>17</v>
      </c>
      <c r="G20" s="193"/>
      <c r="H20" s="193"/>
    </row>
    <row r="21" spans="1:8" ht="17.25" thickBot="1" x14ac:dyDescent="0.3">
      <c r="A21" s="26">
        <v>0</v>
      </c>
      <c r="B21" s="27">
        <v>1</v>
      </c>
      <c r="C21" s="27">
        <v>2</v>
      </c>
      <c r="D21" s="27">
        <v>3</v>
      </c>
      <c r="E21" s="27">
        <v>4</v>
      </c>
      <c r="F21" s="27">
        <v>5</v>
      </c>
      <c r="G21" s="27">
        <v>6</v>
      </c>
      <c r="H21" s="28" t="s">
        <v>30</v>
      </c>
    </row>
    <row r="22" spans="1:8" ht="18.75" thickBot="1" x14ac:dyDescent="0.3">
      <c r="A22" s="201" t="s">
        <v>36</v>
      </c>
      <c r="B22" s="202"/>
      <c r="C22" s="202"/>
      <c r="D22" s="202"/>
      <c r="E22" s="202"/>
      <c r="F22" s="202"/>
      <c r="G22" s="203"/>
      <c r="H22" s="204"/>
    </row>
    <row r="23" spans="1:8" ht="42" customHeight="1" thickBot="1" x14ac:dyDescent="0.3">
      <c r="A23" s="39" t="s">
        <v>35</v>
      </c>
      <c r="B23" s="90" t="s">
        <v>67</v>
      </c>
      <c r="C23" s="136" t="s">
        <v>37</v>
      </c>
      <c r="D23" s="91">
        <v>396</v>
      </c>
      <c r="E23" s="137"/>
      <c r="F23" s="154"/>
      <c r="G23" s="155"/>
      <c r="H23" s="156">
        <f>D23*G23</f>
        <v>0</v>
      </c>
    </row>
    <row r="24" spans="1:8" ht="16.5" x14ac:dyDescent="0.25">
      <c r="A24" s="162" t="s">
        <v>69</v>
      </c>
      <c r="B24" s="163"/>
      <c r="C24" s="163"/>
      <c r="D24" s="163"/>
      <c r="E24" s="163"/>
      <c r="F24" s="163"/>
      <c r="G24" s="205"/>
      <c r="H24" s="79">
        <f>H23</f>
        <v>0</v>
      </c>
    </row>
    <row r="25" spans="1:8" ht="16.5" x14ac:dyDescent="0.25">
      <c r="A25" s="173" t="s">
        <v>19</v>
      </c>
      <c r="B25" s="174"/>
      <c r="C25" s="174"/>
      <c r="D25" s="174"/>
      <c r="E25" s="174"/>
      <c r="F25" s="174"/>
      <c r="G25" s="175"/>
      <c r="H25" s="80">
        <f>H24*0.09</f>
        <v>0</v>
      </c>
    </row>
    <row r="26" spans="1:8" ht="17.25" thickBot="1" x14ac:dyDescent="0.3">
      <c r="A26" s="207" t="s">
        <v>20</v>
      </c>
      <c r="B26" s="208"/>
      <c r="C26" s="208"/>
      <c r="D26" s="208"/>
      <c r="E26" s="208"/>
      <c r="F26" s="208"/>
      <c r="G26" s="209"/>
      <c r="H26" s="81">
        <f>H24+H25</f>
        <v>0</v>
      </c>
    </row>
    <row r="27" spans="1:8" ht="16.5" x14ac:dyDescent="0.25">
      <c r="A27" s="180" t="s">
        <v>59</v>
      </c>
      <c r="B27" s="180"/>
      <c r="C27" s="180"/>
      <c r="D27" s="180"/>
      <c r="E27" s="180"/>
      <c r="F27" s="180"/>
      <c r="G27" s="180"/>
      <c r="H27" s="181"/>
    </row>
    <row r="28" spans="1:8" ht="84.75" customHeight="1" x14ac:dyDescent="0.25">
      <c r="A28" s="182" t="s">
        <v>99</v>
      </c>
      <c r="B28" s="182"/>
      <c r="C28" s="182"/>
      <c r="D28" s="182"/>
      <c r="E28" s="182"/>
      <c r="F28" s="182"/>
      <c r="G28" s="182"/>
      <c r="H28" s="182"/>
    </row>
    <row r="29" spans="1:8" s="106" customFormat="1" ht="31.5" customHeight="1" x14ac:dyDescent="0.25">
      <c r="A29" s="206" t="s">
        <v>52</v>
      </c>
      <c r="B29" s="206"/>
      <c r="C29" s="206"/>
      <c r="D29" s="206"/>
      <c r="E29" s="206"/>
      <c r="F29" s="206"/>
      <c r="G29" s="206"/>
      <c r="H29" s="206"/>
    </row>
    <row r="30" spans="1:8" s="106" customFormat="1" ht="35.25" customHeight="1" x14ac:dyDescent="0.25">
      <c r="A30" s="197" t="s">
        <v>115</v>
      </c>
      <c r="B30" s="197"/>
      <c r="C30" s="197"/>
      <c r="D30" s="197"/>
      <c r="E30" s="197"/>
      <c r="F30" s="197"/>
      <c r="G30" s="197"/>
      <c r="H30" s="198"/>
    </row>
    <row r="31" spans="1:8" ht="16.5" x14ac:dyDescent="0.25">
      <c r="A31" s="197" t="s">
        <v>114</v>
      </c>
      <c r="B31" s="197"/>
      <c r="C31" s="197"/>
      <c r="D31" s="197"/>
      <c r="E31" s="197"/>
      <c r="F31" s="197"/>
      <c r="G31" s="197"/>
      <c r="H31" s="198"/>
    </row>
    <row r="32" spans="1:8" ht="33.75" customHeight="1" x14ac:dyDescent="0.25">
      <c r="A32" s="197" t="s">
        <v>89</v>
      </c>
      <c r="B32" s="197"/>
      <c r="C32" s="197"/>
      <c r="D32" s="197"/>
      <c r="E32" s="197"/>
      <c r="F32" s="197"/>
      <c r="G32" s="197"/>
      <c r="H32" s="198"/>
    </row>
    <row r="33" spans="1:8" ht="19.5" customHeight="1" x14ac:dyDescent="0.25">
      <c r="A33" s="197" t="s">
        <v>116</v>
      </c>
      <c r="B33" s="197"/>
      <c r="C33" s="197"/>
      <c r="D33" s="197"/>
      <c r="E33" s="197"/>
      <c r="F33" s="197"/>
      <c r="G33" s="197"/>
      <c r="H33" s="198"/>
    </row>
    <row r="34" spans="1:8" ht="49.5" customHeight="1" x14ac:dyDescent="0.25">
      <c r="A34" s="197" t="s">
        <v>87</v>
      </c>
      <c r="B34" s="197"/>
      <c r="C34" s="197"/>
      <c r="D34" s="197"/>
      <c r="E34" s="197"/>
      <c r="F34" s="197"/>
      <c r="G34" s="197"/>
      <c r="H34" s="198"/>
    </row>
    <row r="35" spans="1:8" ht="21.75" customHeight="1" x14ac:dyDescent="0.25">
      <c r="A35" s="197" t="s">
        <v>88</v>
      </c>
      <c r="B35" s="197"/>
      <c r="C35" s="197"/>
      <c r="D35" s="197"/>
      <c r="E35" s="197"/>
      <c r="F35" s="197"/>
      <c r="G35" s="197"/>
      <c r="H35" s="198"/>
    </row>
    <row r="36" spans="1:8" ht="9.75" customHeight="1" x14ac:dyDescent="0.25">
      <c r="A36" s="10"/>
      <c r="B36" s="10"/>
      <c r="C36" s="10"/>
      <c r="D36" s="10"/>
      <c r="E36" s="10"/>
      <c r="F36" s="10"/>
      <c r="G36" s="10"/>
      <c r="H36" s="10"/>
    </row>
    <row r="37" spans="1:8" ht="16.5" x14ac:dyDescent="0.25">
      <c r="A37" s="199" t="s">
        <v>60</v>
      </c>
      <c r="B37" s="200"/>
      <c r="C37" s="200"/>
      <c r="D37" s="200"/>
      <c r="E37" s="200"/>
      <c r="F37" s="200"/>
      <c r="G37" s="200"/>
      <c r="H37" s="200"/>
    </row>
    <row r="38" spans="1:8" ht="72" customHeight="1" x14ac:dyDescent="0.25">
      <c r="A38" s="167" t="s">
        <v>95</v>
      </c>
      <c r="B38" s="168"/>
      <c r="C38" s="168"/>
      <c r="D38" s="168"/>
      <c r="E38" s="168"/>
      <c r="F38" s="168"/>
      <c r="G38" s="168"/>
      <c r="H38" s="168"/>
    </row>
    <row r="39" spans="1:8" ht="70.5" customHeight="1" x14ac:dyDescent="0.25">
      <c r="A39" s="167" t="s">
        <v>92</v>
      </c>
      <c r="B39" s="167"/>
      <c r="C39" s="167"/>
      <c r="D39" s="167"/>
      <c r="E39" s="167"/>
      <c r="F39" s="167"/>
      <c r="G39" s="167"/>
      <c r="H39" s="167"/>
    </row>
    <row r="40" spans="1:8" ht="39" customHeight="1" thickBot="1" x14ac:dyDescent="0.3">
      <c r="A40" s="169" t="s">
        <v>90</v>
      </c>
      <c r="B40" s="169"/>
      <c r="C40" s="169"/>
      <c r="D40" s="169"/>
      <c r="E40" s="169"/>
      <c r="F40" s="169"/>
      <c r="G40" s="169"/>
      <c r="H40" s="169"/>
    </row>
    <row r="41" spans="1:8" ht="22.5" customHeight="1" thickBot="1" x14ac:dyDescent="0.35">
      <c r="A41" s="188" t="s">
        <v>21</v>
      </c>
      <c r="B41" s="188"/>
      <c r="C41" s="62"/>
      <c r="D41" s="63"/>
      <c r="E41" s="64" t="s">
        <v>22</v>
      </c>
      <c r="F41" s="65" t="s">
        <v>91</v>
      </c>
      <c r="G41" s="66"/>
      <c r="H41" s="66"/>
    </row>
    <row r="42" spans="1:8" s="104" customFormat="1" ht="18.75" x14ac:dyDescent="0.3">
      <c r="A42" s="65" t="s">
        <v>23</v>
      </c>
      <c r="B42" s="67"/>
      <c r="C42" s="67"/>
      <c r="D42" s="67"/>
      <c r="E42" s="67"/>
      <c r="F42" s="68"/>
      <c r="G42" s="68"/>
      <c r="H42" s="68"/>
    </row>
    <row r="43" spans="1:8" ht="21.75" customHeight="1" x14ac:dyDescent="0.25">
      <c r="A43" s="171" t="s">
        <v>24</v>
      </c>
      <c r="B43" s="171"/>
      <c r="C43" s="171"/>
      <c r="D43" s="171"/>
      <c r="E43" s="171"/>
      <c r="F43" s="171"/>
      <c r="G43" s="171"/>
      <c r="H43" s="171"/>
    </row>
    <row r="44" spans="1:8" hidden="1" x14ac:dyDescent="0.25">
      <c r="A44" s="1"/>
      <c r="B44" s="8"/>
      <c r="C44" s="8"/>
      <c r="D44" s="8"/>
      <c r="E44" s="8"/>
      <c r="F44" s="7"/>
      <c r="G44" s="7"/>
      <c r="H44" s="7"/>
    </row>
    <row r="45" spans="1:8" ht="24" customHeight="1" x14ac:dyDescent="0.35">
      <c r="A45" s="69" t="s">
        <v>62</v>
      </c>
      <c r="B45" s="70" t="s">
        <v>82</v>
      </c>
      <c r="C45" s="8"/>
      <c r="D45" s="8"/>
      <c r="E45" s="8"/>
      <c r="F45" s="7"/>
      <c r="G45" s="7"/>
      <c r="H45" s="7"/>
    </row>
    <row r="46" spans="1:8" ht="16.5" hidden="1" x14ac:dyDescent="0.3">
      <c r="A46" s="142"/>
      <c r="B46" s="60"/>
      <c r="C46" s="8"/>
      <c r="D46" s="8"/>
      <c r="E46" s="8"/>
      <c r="F46" s="7"/>
      <c r="G46" s="7"/>
      <c r="H46" s="7"/>
    </row>
    <row r="47" spans="1:8" ht="17.25" customHeight="1" x14ac:dyDescent="0.3">
      <c r="A47" s="172" t="s">
        <v>61</v>
      </c>
      <c r="B47" s="172"/>
      <c r="C47" s="172"/>
      <c r="D47" s="172"/>
      <c r="E47" s="172"/>
      <c r="F47" s="172"/>
      <c r="G47" s="172"/>
      <c r="H47" s="61"/>
    </row>
    <row r="48" spans="1:8" ht="16.5" x14ac:dyDescent="0.3">
      <c r="A48" s="165" t="s">
        <v>25</v>
      </c>
      <c r="B48" s="165"/>
      <c r="C48" s="165"/>
      <c r="D48" s="165"/>
      <c r="E48" s="165"/>
      <c r="F48" s="165"/>
      <c r="G48" s="165"/>
      <c r="H48" s="61"/>
    </row>
    <row r="49" spans="1:8" ht="7.5" customHeight="1" x14ac:dyDescent="0.3">
      <c r="A49" s="61"/>
      <c r="B49" s="61"/>
      <c r="C49" s="61"/>
      <c r="D49" s="61"/>
      <c r="E49" s="61"/>
      <c r="F49" s="60"/>
      <c r="G49" s="61"/>
      <c r="H49" s="59"/>
    </row>
    <row r="50" spans="1:8" ht="16.5" x14ac:dyDescent="0.3">
      <c r="A50" s="196" t="s">
        <v>26</v>
      </c>
      <c r="B50" s="196"/>
      <c r="C50" s="196"/>
      <c r="D50" s="196"/>
      <c r="E50" s="196"/>
      <c r="F50" s="196"/>
      <c r="G50" s="196"/>
      <c r="H50" s="196"/>
    </row>
    <row r="54" spans="1:8" ht="120" customHeight="1" x14ac:dyDescent="0.25"/>
    <row r="55" spans="1:8" ht="102" customHeight="1" x14ac:dyDescent="0.25"/>
    <row r="59" spans="1:8" s="106" customFormat="1" ht="36" customHeight="1" x14ac:dyDescent="0.25"/>
    <row r="65" spans="1:3" ht="16.5" x14ac:dyDescent="0.3">
      <c r="A65" s="114">
        <v>0.09</v>
      </c>
      <c r="B65" s="115" t="e">
        <f>#REF!+(#REF!*A65)</f>
        <v>#REF!</v>
      </c>
    </row>
    <row r="66" spans="1:3" ht="16.5" x14ac:dyDescent="0.3">
      <c r="A66" s="114">
        <v>0.09</v>
      </c>
      <c r="B66" s="115" t="e">
        <f>#REF!+(#REF!*A66)</f>
        <v>#REF!</v>
      </c>
    </row>
    <row r="67" spans="1:3" ht="16.5" customHeight="1" x14ac:dyDescent="0.3">
      <c r="A67" s="114">
        <v>0.09</v>
      </c>
      <c r="B67" s="115" t="e">
        <f>#REF!+(#REF!*A67)</f>
        <v>#REF!</v>
      </c>
    </row>
    <row r="68" spans="1:3" s="105" customFormat="1" ht="54.75" customHeight="1" x14ac:dyDescent="0.3">
      <c r="A68" s="114">
        <v>0.19</v>
      </c>
      <c r="B68" s="115" t="e">
        <f>#REF!+(#REF!*A68)</f>
        <v>#REF!</v>
      </c>
    </row>
    <row r="69" spans="1:3" s="105" customFormat="1" ht="16.5" x14ac:dyDescent="0.3">
      <c r="A69" s="114">
        <v>0.19</v>
      </c>
      <c r="B69" s="115" t="e">
        <f>#REF!+(#REF!*A69)</f>
        <v>#REF!</v>
      </c>
    </row>
    <row r="79" spans="1:3" ht="23.25" customHeight="1" x14ac:dyDescent="0.3">
      <c r="A79" s="117">
        <v>0.09</v>
      </c>
      <c r="B79" s="118" t="e">
        <f>#REF!+(#REF!*A79)</f>
        <v>#REF!</v>
      </c>
      <c r="C79" s="116"/>
    </row>
    <row r="80" spans="1:3" ht="16.5" x14ac:dyDescent="0.3">
      <c r="A80" s="117">
        <v>0.09</v>
      </c>
      <c r="B80" s="118" t="e">
        <f>#REF!+(#REF!*A80)</f>
        <v>#REF!</v>
      </c>
      <c r="C80" s="116"/>
    </row>
    <row r="81" spans="1:3" ht="16.5" x14ac:dyDescent="0.3">
      <c r="A81" s="117">
        <v>0.19</v>
      </c>
      <c r="B81" s="118" t="e">
        <f>#REF!+(#REF!*A81)</f>
        <v>#REF!</v>
      </c>
      <c r="C81" s="116"/>
    </row>
    <row r="82" spans="1:3" ht="16.5" x14ac:dyDescent="0.3">
      <c r="A82" s="114">
        <v>0.19</v>
      </c>
      <c r="B82" s="115" t="e">
        <f>#REF!+(#REF!*A82)</f>
        <v>#REF!</v>
      </c>
      <c r="C82" s="105"/>
    </row>
    <row r="83" spans="1:3" ht="16.5" x14ac:dyDescent="0.3">
      <c r="A83" s="114">
        <v>0.19</v>
      </c>
      <c r="B83" s="115" t="e">
        <f>#REF!+(#REF!*A83)</f>
        <v>#REF!</v>
      </c>
      <c r="C83" s="105"/>
    </row>
    <row r="105" ht="108" customHeight="1" x14ac:dyDescent="0.25"/>
    <row r="106" ht="68.25" customHeight="1" x14ac:dyDescent="0.25"/>
    <row r="107" ht="36.75" customHeight="1" x14ac:dyDescent="0.25"/>
  </sheetData>
  <sheetProtection algorithmName="SHA-512" hashValue="J7O989zYdBDJ+7SHidPeubcb2RHvoxF4CbLP35z7bmNjAp0KFoNWyZUzE/f72uXFU/hokWQJBNbrPuRAN5nJHw==" saltValue="cBxTE+OlP+VqbMa6C7Vxsw==" spinCount="100000" sheet="1" objects="1" scenarios="1" formatCells="0" formatColumns="0" formatRows="0"/>
  <mergeCells count="32">
    <mergeCell ref="G19:G20"/>
    <mergeCell ref="H19:H20"/>
    <mergeCell ref="A25:G25"/>
    <mergeCell ref="A26:G26"/>
    <mergeCell ref="A10:H10"/>
    <mergeCell ref="A11:H11"/>
    <mergeCell ref="A16:H16"/>
    <mergeCell ref="A19:A20"/>
    <mergeCell ref="B19:B20"/>
    <mergeCell ref="C19:C20"/>
    <mergeCell ref="D19:D20"/>
    <mergeCell ref="E19:F19"/>
    <mergeCell ref="A34:H34"/>
    <mergeCell ref="A22:H22"/>
    <mergeCell ref="A27:H27"/>
    <mergeCell ref="A28:H28"/>
    <mergeCell ref="A24:G24"/>
    <mergeCell ref="A29:H29"/>
    <mergeCell ref="A30:H30"/>
    <mergeCell ref="A31:H31"/>
    <mergeCell ref="A32:H32"/>
    <mergeCell ref="A33:H33"/>
    <mergeCell ref="A47:G47"/>
    <mergeCell ref="A48:G48"/>
    <mergeCell ref="A50:H50"/>
    <mergeCell ref="A40:H40"/>
    <mergeCell ref="A35:H35"/>
    <mergeCell ref="A37:H37"/>
    <mergeCell ref="A38:H38"/>
    <mergeCell ref="A39:H39"/>
    <mergeCell ref="A41:B41"/>
    <mergeCell ref="A43:H43"/>
  </mergeCells>
  <conditionalFormatting sqref="H23:H26">
    <cfRule type="cellIs" dxfId="8" priority="5" operator="equal">
      <formula>0</formula>
    </cfRule>
  </conditionalFormatting>
  <dataValidations count="1">
    <dataValidation type="list" allowBlank="1" showInputMessage="1" showErrorMessage="1" sqref="E23" xr:uid="{FEB51F2F-D903-48E9-A0F5-EC4D5BC4A793}">
      <formula1>"DA,NU"</formula1>
    </dataValidation>
  </dataValidations>
  <pageMargins left="0.7" right="0.7" top="0.7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4DED-209F-4F2C-93B4-BFFD7DAD1EC9}">
  <dimension ref="A1:K65"/>
  <sheetViews>
    <sheetView view="pageBreakPreview" topLeftCell="A8" zoomScale="85" zoomScaleNormal="100" zoomScaleSheetLayoutView="85" workbookViewId="0">
      <selection activeCell="B23" sqref="B23"/>
    </sheetView>
  </sheetViews>
  <sheetFormatPr defaultRowHeight="15" x14ac:dyDescent="0.25"/>
  <cols>
    <col min="1" max="1" width="7.88671875" customWidth="1"/>
    <col min="2" max="2" width="35.5546875" customWidth="1"/>
    <col min="3" max="3" width="5" bestFit="1" customWidth="1"/>
    <col min="4" max="4" width="10.77734375" customWidth="1"/>
    <col min="5" max="5" width="6.77734375" customWidth="1"/>
    <col min="6" max="6" width="35.5546875" customWidth="1"/>
    <col min="7" max="7" width="13" customWidth="1"/>
    <col min="8" max="8" width="16.6640625" customWidth="1"/>
    <col min="10" max="10" width="14.6640625" customWidth="1"/>
  </cols>
  <sheetData>
    <row r="1" spans="1:8" ht="16.5" x14ac:dyDescent="0.3">
      <c r="A1" s="77" t="s">
        <v>0</v>
      </c>
      <c r="B1" s="22"/>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146"/>
      <c r="B9" s="60"/>
      <c r="C9" s="18"/>
      <c r="D9" s="18"/>
      <c r="E9" s="18"/>
      <c r="F9" s="5"/>
      <c r="G9" s="5"/>
      <c r="H9" s="5"/>
    </row>
    <row r="10" spans="1:8" ht="30.75" x14ac:dyDescent="0.25">
      <c r="A10" s="184" t="s">
        <v>8</v>
      </c>
      <c r="B10" s="185"/>
      <c r="C10" s="185"/>
      <c r="D10" s="185"/>
      <c r="E10" s="185"/>
      <c r="F10" s="185"/>
      <c r="G10" s="185"/>
      <c r="H10" s="185"/>
    </row>
    <row r="11" spans="1:8" ht="21" x14ac:dyDescent="0.25">
      <c r="A11" s="186" t="s">
        <v>64</v>
      </c>
      <c r="B11" s="187"/>
      <c r="C11" s="187"/>
      <c r="D11" s="187"/>
      <c r="E11" s="187"/>
      <c r="F11" s="187"/>
      <c r="G11" s="187"/>
      <c r="H11" s="187"/>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18.75"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57</v>
      </c>
      <c r="B16" s="189"/>
      <c r="C16" s="189"/>
      <c r="D16" s="189"/>
      <c r="E16" s="189"/>
      <c r="F16" s="189"/>
      <c r="G16" s="189"/>
      <c r="H16" s="189"/>
    </row>
    <row r="17" spans="1:8" ht="15.75" x14ac:dyDescent="0.25">
      <c r="A17" s="19"/>
      <c r="B17" s="18"/>
      <c r="C17" s="18"/>
      <c r="D17" s="18"/>
      <c r="E17" s="18"/>
      <c r="F17" s="5"/>
      <c r="G17" s="5"/>
      <c r="H17" s="5"/>
    </row>
    <row r="18" spans="1:8" ht="15.75" thickBot="1" x14ac:dyDescent="0.3">
      <c r="A18" s="10"/>
      <c r="B18" s="10"/>
      <c r="C18" s="10"/>
      <c r="D18" s="10"/>
      <c r="E18" s="10"/>
      <c r="F18" s="10"/>
      <c r="G18" s="10"/>
      <c r="H18" s="10"/>
    </row>
    <row r="19" spans="1:8" ht="17.25" thickBot="1" x14ac:dyDescent="0.3">
      <c r="A19" s="190" t="s">
        <v>11</v>
      </c>
      <c r="B19" s="192" t="s">
        <v>28</v>
      </c>
      <c r="C19" s="192" t="s">
        <v>12</v>
      </c>
      <c r="D19" s="192" t="s">
        <v>27</v>
      </c>
      <c r="E19" s="194" t="s">
        <v>13</v>
      </c>
      <c r="F19" s="195"/>
      <c r="G19" s="192" t="s">
        <v>14</v>
      </c>
      <c r="H19" s="192" t="s">
        <v>15</v>
      </c>
    </row>
    <row r="20" spans="1:8" ht="17.25" thickBot="1" x14ac:dyDescent="0.3">
      <c r="A20" s="191"/>
      <c r="B20" s="193"/>
      <c r="C20" s="193"/>
      <c r="D20" s="193"/>
      <c r="E20" s="143" t="s">
        <v>16</v>
      </c>
      <c r="F20" s="143" t="s">
        <v>17</v>
      </c>
      <c r="G20" s="193"/>
      <c r="H20" s="193"/>
    </row>
    <row r="21" spans="1:8" ht="17.25" thickBot="1" x14ac:dyDescent="0.3">
      <c r="A21" s="26">
        <v>0</v>
      </c>
      <c r="B21" s="27">
        <v>1</v>
      </c>
      <c r="C21" s="27">
        <v>2</v>
      </c>
      <c r="D21" s="27">
        <v>3</v>
      </c>
      <c r="E21" s="27">
        <v>4</v>
      </c>
      <c r="F21" s="27">
        <v>5</v>
      </c>
      <c r="G21" s="27">
        <v>6</v>
      </c>
      <c r="H21" s="28" t="s">
        <v>30</v>
      </c>
    </row>
    <row r="22" spans="1:8" ht="18.75" thickBot="1" x14ac:dyDescent="0.3">
      <c r="A22" s="201" t="s">
        <v>39</v>
      </c>
      <c r="B22" s="202"/>
      <c r="C22" s="202"/>
      <c r="D22" s="202"/>
      <c r="E22" s="202"/>
      <c r="F22" s="202"/>
      <c r="G22" s="202"/>
      <c r="H22" s="210"/>
    </row>
    <row r="23" spans="1:8" ht="132" x14ac:dyDescent="0.25">
      <c r="A23" s="41" t="s">
        <v>38</v>
      </c>
      <c r="B23" s="151" t="s">
        <v>68</v>
      </c>
      <c r="C23" s="29" t="s">
        <v>37</v>
      </c>
      <c r="D23" s="42">
        <v>6600</v>
      </c>
      <c r="E23" s="30"/>
      <c r="F23" s="31"/>
      <c r="G23" s="40"/>
      <c r="H23" s="78">
        <f>D23*G23</f>
        <v>0</v>
      </c>
    </row>
    <row r="24" spans="1:8" ht="116.25" thickBot="1" x14ac:dyDescent="0.3">
      <c r="A24" s="134" t="s">
        <v>40</v>
      </c>
      <c r="B24" s="152" t="s">
        <v>97</v>
      </c>
      <c r="C24" s="120" t="s">
        <v>37</v>
      </c>
      <c r="D24" s="44">
        <v>13200</v>
      </c>
      <c r="E24" s="121"/>
      <c r="F24" s="135"/>
      <c r="G24" s="36"/>
      <c r="H24" s="122">
        <f t="shared" ref="H24" si="0">D24*G24</f>
        <v>0</v>
      </c>
    </row>
    <row r="25" spans="1:8" ht="16.5" x14ac:dyDescent="0.25">
      <c r="A25" s="162" t="s">
        <v>69</v>
      </c>
      <c r="B25" s="163"/>
      <c r="C25" s="163"/>
      <c r="D25" s="163"/>
      <c r="E25" s="163"/>
      <c r="F25" s="163"/>
      <c r="G25" s="164"/>
      <c r="H25" s="78">
        <f>H24+H23</f>
        <v>0</v>
      </c>
    </row>
    <row r="26" spans="1:8" ht="16.5" x14ac:dyDescent="0.25">
      <c r="A26" s="173" t="s">
        <v>19</v>
      </c>
      <c r="B26" s="174"/>
      <c r="C26" s="174"/>
      <c r="D26" s="174"/>
      <c r="E26" s="174"/>
      <c r="F26" s="174"/>
      <c r="G26" s="175"/>
      <c r="H26" s="150">
        <f>H25*0.09</f>
        <v>0</v>
      </c>
    </row>
    <row r="27" spans="1:8" ht="17.25" thickBot="1" x14ac:dyDescent="0.3">
      <c r="A27" s="207" t="s">
        <v>20</v>
      </c>
      <c r="B27" s="208"/>
      <c r="C27" s="208"/>
      <c r="D27" s="208"/>
      <c r="E27" s="208"/>
      <c r="F27" s="208"/>
      <c r="G27" s="209"/>
      <c r="H27" s="81">
        <f>H25+H26</f>
        <v>0</v>
      </c>
    </row>
    <row r="28" spans="1:8" s="106" customFormat="1" ht="44.25" customHeight="1" x14ac:dyDescent="0.25">
      <c r="A28" s="211" t="s">
        <v>94</v>
      </c>
      <c r="B28" s="212"/>
      <c r="C28" s="212"/>
      <c r="D28" s="212"/>
      <c r="E28" s="212"/>
      <c r="F28" s="212"/>
      <c r="G28" s="212"/>
      <c r="H28" s="212"/>
    </row>
    <row r="29" spans="1:8" s="106" customFormat="1" ht="65.25" customHeight="1" x14ac:dyDescent="0.25">
      <c r="A29" s="167" t="s">
        <v>98</v>
      </c>
      <c r="B29" s="168"/>
      <c r="C29" s="168"/>
      <c r="D29" s="168"/>
      <c r="E29" s="168"/>
      <c r="F29" s="168"/>
      <c r="G29" s="168"/>
      <c r="H29" s="168"/>
    </row>
    <row r="30" spans="1:8" ht="67.5" customHeight="1" x14ac:dyDescent="0.25">
      <c r="A30" s="167" t="s">
        <v>92</v>
      </c>
      <c r="B30" s="167"/>
      <c r="C30" s="167"/>
      <c r="D30" s="167"/>
      <c r="E30" s="167"/>
      <c r="F30" s="167"/>
      <c r="G30" s="167"/>
      <c r="H30" s="167"/>
    </row>
    <row r="31" spans="1:8" ht="42.75" customHeight="1" thickBot="1" x14ac:dyDescent="0.3">
      <c r="A31" s="169" t="s">
        <v>90</v>
      </c>
      <c r="B31" s="169"/>
      <c r="C31" s="169"/>
      <c r="D31" s="169"/>
      <c r="E31" s="169"/>
      <c r="F31" s="169"/>
      <c r="G31" s="169"/>
      <c r="H31" s="169"/>
    </row>
    <row r="32" spans="1:8" ht="19.5" thickBot="1" x14ac:dyDescent="0.35">
      <c r="A32" s="170" t="s">
        <v>21</v>
      </c>
      <c r="B32" s="170"/>
      <c r="C32" s="68"/>
      <c r="D32" s="63"/>
      <c r="E32" s="147" t="s">
        <v>22</v>
      </c>
      <c r="F32" s="148" t="s">
        <v>91</v>
      </c>
      <c r="G32" s="149"/>
      <c r="H32" s="149"/>
    </row>
    <row r="33" spans="1:11" ht="18.75" x14ac:dyDescent="0.3">
      <c r="A33" s="148" t="s">
        <v>23</v>
      </c>
      <c r="B33" s="67"/>
      <c r="C33" s="67"/>
      <c r="D33" s="67"/>
      <c r="E33" s="67"/>
      <c r="F33" s="68"/>
      <c r="G33" s="68"/>
      <c r="H33" s="68"/>
    </row>
    <row r="34" spans="1:11" ht="18.75" x14ac:dyDescent="0.25">
      <c r="A34" s="171" t="s">
        <v>24</v>
      </c>
      <c r="B34" s="171"/>
      <c r="C34" s="171"/>
      <c r="D34" s="171"/>
      <c r="E34" s="171"/>
      <c r="F34" s="171"/>
      <c r="G34" s="171"/>
      <c r="H34" s="171"/>
    </row>
    <row r="35" spans="1:11" x14ac:dyDescent="0.25">
      <c r="A35" s="1"/>
      <c r="B35" s="8"/>
      <c r="C35" s="8"/>
      <c r="D35" s="8"/>
      <c r="E35" s="8"/>
      <c r="F35" s="7"/>
      <c r="G35" s="7"/>
      <c r="H35" s="7"/>
    </row>
    <row r="36" spans="1:11" ht="18" x14ac:dyDescent="0.35">
      <c r="A36" s="69" t="s">
        <v>62</v>
      </c>
      <c r="B36" s="70" t="s">
        <v>82</v>
      </c>
      <c r="C36" s="8"/>
      <c r="D36" s="8"/>
      <c r="E36" s="8"/>
      <c r="F36" s="7"/>
      <c r="G36" s="7"/>
      <c r="H36" s="7"/>
    </row>
    <row r="37" spans="1:11" ht="3" customHeight="1" x14ac:dyDescent="0.3">
      <c r="A37" s="142"/>
      <c r="B37" s="60"/>
      <c r="C37" s="8"/>
      <c r="D37" s="8"/>
      <c r="E37" s="8"/>
      <c r="F37" s="7"/>
      <c r="G37" s="7"/>
      <c r="H37" s="7"/>
      <c r="I37" s="117"/>
      <c r="J37" s="118"/>
      <c r="K37" s="116"/>
    </row>
    <row r="38" spans="1:11" ht="18" x14ac:dyDescent="0.3">
      <c r="A38" s="172" t="s">
        <v>61</v>
      </c>
      <c r="B38" s="172"/>
      <c r="C38" s="172"/>
      <c r="D38" s="172"/>
      <c r="E38" s="172"/>
      <c r="F38" s="172"/>
      <c r="G38" s="172"/>
      <c r="H38" s="61"/>
      <c r="I38" s="117"/>
      <c r="J38" s="118"/>
      <c r="K38" s="116"/>
    </row>
    <row r="39" spans="1:11" ht="16.5" x14ac:dyDescent="0.3">
      <c r="A39" s="165" t="s">
        <v>25</v>
      </c>
      <c r="B39" s="165"/>
      <c r="C39" s="165"/>
      <c r="D39" s="165"/>
      <c r="E39" s="165"/>
      <c r="F39" s="165"/>
      <c r="G39" s="165"/>
      <c r="H39" s="61"/>
      <c r="I39" s="117"/>
      <c r="J39" s="118"/>
      <c r="K39" s="116"/>
    </row>
    <row r="40" spans="1:11" ht="16.5" x14ac:dyDescent="0.3">
      <c r="A40" s="61"/>
      <c r="B40" s="61"/>
      <c r="C40" s="61"/>
      <c r="D40" s="61"/>
      <c r="E40" s="61"/>
      <c r="F40" s="60"/>
      <c r="G40" s="61"/>
      <c r="H40" s="61"/>
      <c r="I40" s="114"/>
      <c r="J40" s="115"/>
      <c r="K40" s="105"/>
    </row>
    <row r="41" spans="1:11" ht="16.5" x14ac:dyDescent="0.3">
      <c r="A41" s="166" t="s">
        <v>26</v>
      </c>
      <c r="B41" s="166"/>
      <c r="C41" s="166"/>
      <c r="D41" s="166"/>
      <c r="E41" s="166"/>
      <c r="F41" s="166"/>
      <c r="G41" s="166"/>
      <c r="H41" s="166"/>
      <c r="I41" s="114"/>
      <c r="J41" s="115"/>
      <c r="K41" s="105"/>
    </row>
    <row r="63" ht="108" customHeight="1" x14ac:dyDescent="0.25"/>
    <row r="64" ht="68.25" customHeight="1" x14ac:dyDescent="0.25"/>
    <row r="65" ht="36.75" customHeight="1" x14ac:dyDescent="0.25"/>
  </sheetData>
  <sheetProtection sheet="1" objects="1" scenarios="1" formatCells="0" formatColumns="0" formatRows="0"/>
  <mergeCells count="23">
    <mergeCell ref="G19:G20"/>
    <mergeCell ref="H19:H20"/>
    <mergeCell ref="A10:H10"/>
    <mergeCell ref="A11:H11"/>
    <mergeCell ref="A16:H16"/>
    <mergeCell ref="A19:A20"/>
    <mergeCell ref="B19:B20"/>
    <mergeCell ref="C19:C20"/>
    <mergeCell ref="D19:D20"/>
    <mergeCell ref="E19:F19"/>
    <mergeCell ref="A22:H22"/>
    <mergeCell ref="A25:G25"/>
    <mergeCell ref="A26:G26"/>
    <mergeCell ref="A27:G27"/>
    <mergeCell ref="A28:H28"/>
    <mergeCell ref="A39:G39"/>
    <mergeCell ref="A41:H41"/>
    <mergeCell ref="A29:H29"/>
    <mergeCell ref="A30:H30"/>
    <mergeCell ref="A31:H31"/>
    <mergeCell ref="A32:B32"/>
    <mergeCell ref="A34:H34"/>
    <mergeCell ref="A38:G38"/>
  </mergeCells>
  <conditionalFormatting sqref="H23:H24">
    <cfRule type="cellIs" dxfId="7" priority="5" operator="equal">
      <formula>0</formula>
    </cfRule>
  </conditionalFormatting>
  <conditionalFormatting sqref="H25">
    <cfRule type="cellIs" dxfId="6" priority="4" operator="equal">
      <formula>0</formula>
    </cfRule>
  </conditionalFormatting>
  <conditionalFormatting sqref="H27">
    <cfRule type="cellIs" dxfId="5" priority="3" operator="equal">
      <formula>0</formula>
    </cfRule>
  </conditionalFormatting>
  <dataValidations count="1">
    <dataValidation type="list" allowBlank="1" showInputMessage="1" showErrorMessage="1" sqref="E23:E24" xr:uid="{BEA39833-BCDC-428A-851F-3789DF74BE37}">
      <formula1>"DA,NU"</formula1>
    </dataValidation>
  </dataValidations>
  <pageMargins left="0.7" right="0.7" top="0.75" bottom="0.75" header="0.3" footer="0.3"/>
  <pageSetup scale="6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846F-11A8-4D60-B51A-4A25073893B3}">
  <dimension ref="A1:K107"/>
  <sheetViews>
    <sheetView view="pageBreakPreview" topLeftCell="A17" zoomScale="85" zoomScaleNormal="100" zoomScaleSheetLayoutView="85" workbookViewId="0">
      <selection activeCell="B27" sqref="B27"/>
    </sheetView>
  </sheetViews>
  <sheetFormatPr defaultRowHeight="15" x14ac:dyDescent="0.25"/>
  <cols>
    <col min="1" max="1" width="7.88671875" customWidth="1"/>
    <col min="2" max="2" width="35.5546875" customWidth="1"/>
    <col min="3" max="3" width="5" bestFit="1" customWidth="1"/>
    <col min="4" max="4" width="10.77734375" customWidth="1"/>
    <col min="5" max="5" width="6.77734375" customWidth="1"/>
    <col min="6" max="6" width="36.88671875" customWidth="1"/>
    <col min="7" max="7" width="14.109375" customWidth="1"/>
    <col min="8" max="8" width="17.77734375" customWidth="1"/>
    <col min="10" max="10" width="14.6640625" customWidth="1"/>
  </cols>
  <sheetData>
    <row r="1" spans="1:8" ht="16.5" x14ac:dyDescent="0.3">
      <c r="A1" s="77" t="s">
        <v>0</v>
      </c>
      <c r="B1" s="22"/>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72"/>
      <c r="B9" s="71"/>
      <c r="C9" s="18"/>
      <c r="D9" s="18"/>
      <c r="E9" s="18"/>
      <c r="F9" s="5"/>
      <c r="G9" s="5"/>
      <c r="H9" s="5"/>
    </row>
    <row r="10" spans="1:8" ht="30.75" x14ac:dyDescent="0.25">
      <c r="A10" s="184" t="s">
        <v>8</v>
      </c>
      <c r="B10" s="185"/>
      <c r="C10" s="185"/>
      <c r="D10" s="185"/>
      <c r="E10" s="185"/>
      <c r="F10" s="185"/>
      <c r="G10" s="185"/>
      <c r="H10" s="185"/>
    </row>
    <row r="11" spans="1:8" ht="21" x14ac:dyDescent="0.25">
      <c r="A11" s="186" t="s">
        <v>64</v>
      </c>
      <c r="B11" s="187"/>
      <c r="C11" s="187"/>
      <c r="D11" s="187"/>
      <c r="E11" s="187"/>
      <c r="F11" s="187"/>
      <c r="G11" s="187"/>
      <c r="H11" s="187"/>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18.75"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57</v>
      </c>
      <c r="B16" s="189"/>
      <c r="C16" s="189"/>
      <c r="D16" s="189"/>
      <c r="E16" s="189"/>
      <c r="F16" s="189"/>
      <c r="G16" s="189"/>
      <c r="H16" s="189"/>
    </row>
    <row r="17" spans="1:11" ht="15.75" x14ac:dyDescent="0.25">
      <c r="A17" s="19"/>
      <c r="B17" s="18"/>
      <c r="C17" s="18"/>
      <c r="D17" s="18"/>
      <c r="E17" s="18"/>
      <c r="F17" s="5"/>
      <c r="G17" s="5"/>
      <c r="H17" s="5"/>
    </row>
    <row r="18" spans="1:11" ht="15.75" thickBot="1" x14ac:dyDescent="0.3">
      <c r="A18" s="11"/>
      <c r="B18" s="12"/>
      <c r="C18" s="12"/>
      <c r="D18" s="12"/>
      <c r="E18" s="12"/>
      <c r="F18" s="12"/>
      <c r="G18" s="9"/>
      <c r="H18" s="13"/>
    </row>
    <row r="19" spans="1:11" ht="17.25" thickBot="1" x14ac:dyDescent="0.3">
      <c r="A19" s="190" t="s">
        <v>11</v>
      </c>
      <c r="B19" s="192" t="s">
        <v>28</v>
      </c>
      <c r="C19" s="192" t="s">
        <v>12</v>
      </c>
      <c r="D19" s="192" t="s">
        <v>27</v>
      </c>
      <c r="E19" s="194" t="s">
        <v>13</v>
      </c>
      <c r="F19" s="195"/>
      <c r="G19" s="192" t="s">
        <v>14</v>
      </c>
      <c r="H19" s="192" t="s">
        <v>15</v>
      </c>
    </row>
    <row r="20" spans="1:11" ht="17.25" thickBot="1" x14ac:dyDescent="0.3">
      <c r="A20" s="191"/>
      <c r="B20" s="193"/>
      <c r="C20" s="193"/>
      <c r="D20" s="193"/>
      <c r="E20" s="143" t="s">
        <v>16</v>
      </c>
      <c r="F20" s="143" t="s">
        <v>17</v>
      </c>
      <c r="G20" s="193"/>
      <c r="H20" s="193"/>
    </row>
    <row r="21" spans="1:11" ht="17.25" thickBot="1" x14ac:dyDescent="0.3">
      <c r="A21" s="45">
        <v>0</v>
      </c>
      <c r="B21" s="46">
        <v>1</v>
      </c>
      <c r="C21" s="46">
        <v>2</v>
      </c>
      <c r="D21" s="46">
        <v>3</v>
      </c>
      <c r="E21" s="46">
        <v>4</v>
      </c>
      <c r="F21" s="46">
        <v>5</v>
      </c>
      <c r="G21" s="46">
        <v>6</v>
      </c>
      <c r="H21" s="47" t="s">
        <v>30</v>
      </c>
    </row>
    <row r="22" spans="1:11" ht="19.5" thickBot="1" x14ac:dyDescent="0.3">
      <c r="A22" s="213" t="s">
        <v>54</v>
      </c>
      <c r="B22" s="214"/>
      <c r="C22" s="214"/>
      <c r="D22" s="214"/>
      <c r="E22" s="215"/>
      <c r="F22" s="215"/>
      <c r="G22" s="215"/>
      <c r="H22" s="216"/>
    </row>
    <row r="23" spans="1:11" ht="36" x14ac:dyDescent="0.3">
      <c r="A23" s="100" t="s">
        <v>41</v>
      </c>
      <c r="B23" s="92" t="s">
        <v>70</v>
      </c>
      <c r="C23" s="33" t="s">
        <v>42</v>
      </c>
      <c r="D23" s="88">
        <v>132</v>
      </c>
      <c r="E23" s="98"/>
      <c r="F23" s="49"/>
      <c r="G23" s="50"/>
      <c r="H23" s="82">
        <f>D23*G23</f>
        <v>0</v>
      </c>
      <c r="I23" s="114">
        <v>0.09</v>
      </c>
      <c r="J23" s="115">
        <f>H23+(H23*I23)</f>
        <v>0</v>
      </c>
    </row>
    <row r="24" spans="1:11" ht="18" x14ac:dyDescent="0.3">
      <c r="A24" s="100" t="s">
        <v>43</v>
      </c>
      <c r="B24" s="99" t="s">
        <v>71</v>
      </c>
      <c r="C24" s="101" t="s">
        <v>34</v>
      </c>
      <c r="D24" s="89">
        <v>11000</v>
      </c>
      <c r="E24" s="87"/>
      <c r="F24" s="37"/>
      <c r="G24" s="52"/>
      <c r="H24" s="83">
        <f t="shared" ref="H24:H27" si="0">D24*G24</f>
        <v>0</v>
      </c>
      <c r="I24" s="114">
        <v>0.09</v>
      </c>
      <c r="J24" s="115">
        <f>H24+(H24*I24)</f>
        <v>0</v>
      </c>
    </row>
    <row r="25" spans="1:11" ht="18" x14ac:dyDescent="0.3">
      <c r="A25" s="100" t="s">
        <v>44</v>
      </c>
      <c r="B25" s="92" t="s">
        <v>72</v>
      </c>
      <c r="C25" s="101" t="s">
        <v>34</v>
      </c>
      <c r="D25" s="89">
        <v>11000</v>
      </c>
      <c r="E25" s="87"/>
      <c r="F25" s="37"/>
      <c r="G25" s="52"/>
      <c r="H25" s="83">
        <f t="shared" si="0"/>
        <v>0</v>
      </c>
      <c r="I25" s="114">
        <v>0.09</v>
      </c>
      <c r="J25" s="115">
        <f t="shared" ref="J25:J27" si="1">H25+(H25*I25)</f>
        <v>0</v>
      </c>
    </row>
    <row r="26" spans="1:11" ht="54" x14ac:dyDescent="0.3">
      <c r="A26" s="100" t="s">
        <v>45</v>
      </c>
      <c r="B26" s="107" t="s">
        <v>83</v>
      </c>
      <c r="C26" s="108" t="s">
        <v>34</v>
      </c>
      <c r="D26" s="109">
        <v>11000</v>
      </c>
      <c r="E26" s="110"/>
      <c r="F26" s="111"/>
      <c r="G26" s="112"/>
      <c r="H26" s="113">
        <f t="shared" si="0"/>
        <v>0</v>
      </c>
      <c r="I26" s="114">
        <v>0.19</v>
      </c>
      <c r="J26" s="115">
        <f>H26+(H26*I26)</f>
        <v>0</v>
      </c>
      <c r="K26" s="105"/>
    </row>
    <row r="27" spans="1:11" ht="72.75" thickBot="1" x14ac:dyDescent="0.35">
      <c r="A27" s="100" t="s">
        <v>102</v>
      </c>
      <c r="B27" s="127" t="s">
        <v>84</v>
      </c>
      <c r="C27" s="128" t="s">
        <v>34</v>
      </c>
      <c r="D27" s="129">
        <v>2200</v>
      </c>
      <c r="E27" s="130"/>
      <c r="F27" s="131"/>
      <c r="G27" s="132"/>
      <c r="H27" s="133">
        <f t="shared" si="0"/>
        <v>0</v>
      </c>
      <c r="I27" s="114">
        <v>0.19</v>
      </c>
      <c r="J27" s="115">
        <f t="shared" si="1"/>
        <v>0</v>
      </c>
      <c r="K27" s="105"/>
    </row>
    <row r="28" spans="1:11" ht="16.5" x14ac:dyDescent="0.25">
      <c r="A28" s="217" t="s">
        <v>18</v>
      </c>
      <c r="B28" s="218"/>
      <c r="C28" s="218"/>
      <c r="D28" s="218"/>
      <c r="E28" s="218"/>
      <c r="F28" s="218"/>
      <c r="G28" s="218"/>
      <c r="H28" s="78">
        <f>H23+H24+H25+H26+H27</f>
        <v>0</v>
      </c>
    </row>
    <row r="29" spans="1:11" s="106" customFormat="1" ht="29.25" customHeight="1" x14ac:dyDescent="0.25">
      <c r="A29" s="219" t="s">
        <v>19</v>
      </c>
      <c r="B29" s="220"/>
      <c r="C29" s="220"/>
      <c r="D29" s="220"/>
      <c r="E29" s="220"/>
      <c r="F29" s="220"/>
      <c r="G29" s="220"/>
      <c r="H29" s="79">
        <f>(J65-H23)+(J66-H24)+(J67-H25)+(J68-H26)+(J69-H27)</f>
        <v>0</v>
      </c>
    </row>
    <row r="30" spans="1:11" s="106" customFormat="1" ht="30" customHeight="1" x14ac:dyDescent="0.25">
      <c r="A30" s="220" t="s">
        <v>20</v>
      </c>
      <c r="B30" s="220"/>
      <c r="C30" s="220"/>
      <c r="D30" s="220"/>
      <c r="E30" s="220"/>
      <c r="F30" s="220"/>
      <c r="G30" s="220"/>
      <c r="H30" s="83">
        <f>H28+H29</f>
        <v>0</v>
      </c>
    </row>
    <row r="31" spans="1:11" ht="16.5" x14ac:dyDescent="0.25">
      <c r="A31" s="167"/>
      <c r="B31" s="200"/>
      <c r="C31" s="200"/>
      <c r="D31" s="200"/>
      <c r="E31" s="200"/>
      <c r="F31" s="200"/>
      <c r="G31" s="200"/>
      <c r="H31" s="200"/>
    </row>
    <row r="32" spans="1:11" ht="75.75" customHeight="1" x14ac:dyDescent="0.25">
      <c r="A32" s="167" t="s">
        <v>96</v>
      </c>
      <c r="B32" s="168"/>
      <c r="C32" s="168"/>
      <c r="D32" s="168"/>
      <c r="E32" s="168"/>
      <c r="F32" s="168"/>
      <c r="G32" s="168"/>
      <c r="H32" s="168"/>
    </row>
    <row r="33" spans="1:8" ht="69" customHeight="1" x14ac:dyDescent="0.25">
      <c r="A33" s="167" t="s">
        <v>92</v>
      </c>
      <c r="B33" s="167"/>
      <c r="C33" s="167"/>
      <c r="D33" s="167"/>
      <c r="E33" s="167"/>
      <c r="F33" s="167"/>
      <c r="G33" s="167"/>
      <c r="H33" s="167"/>
    </row>
    <row r="34" spans="1:8" ht="47.25" customHeight="1" thickBot="1" x14ac:dyDescent="0.3">
      <c r="A34" s="169" t="s">
        <v>90</v>
      </c>
      <c r="B34" s="169"/>
      <c r="C34" s="169"/>
      <c r="D34" s="169"/>
      <c r="E34" s="169"/>
      <c r="F34" s="169"/>
      <c r="G34" s="169"/>
      <c r="H34" s="169"/>
    </row>
    <row r="35" spans="1:8" ht="29.25" customHeight="1" thickBot="1" x14ac:dyDescent="0.35">
      <c r="A35" s="170" t="s">
        <v>21</v>
      </c>
      <c r="B35" s="170"/>
      <c r="C35" s="68"/>
      <c r="D35" s="63"/>
      <c r="E35" s="147" t="s">
        <v>22</v>
      </c>
      <c r="F35" s="148" t="s">
        <v>91</v>
      </c>
      <c r="G35" s="149"/>
      <c r="H35" s="149"/>
    </row>
    <row r="36" spans="1:8" ht="27" customHeight="1" x14ac:dyDescent="0.3">
      <c r="A36" s="148" t="s">
        <v>23</v>
      </c>
      <c r="B36" s="67"/>
      <c r="C36" s="67"/>
      <c r="D36" s="67"/>
      <c r="E36" s="67"/>
      <c r="F36" s="68"/>
      <c r="G36" s="68"/>
      <c r="H36" s="68"/>
    </row>
    <row r="37" spans="1:8" ht="21.75" customHeight="1" x14ac:dyDescent="0.25">
      <c r="A37" s="171" t="s">
        <v>24</v>
      </c>
      <c r="B37" s="171"/>
      <c r="C37" s="171"/>
      <c r="D37" s="171"/>
      <c r="E37" s="171"/>
      <c r="F37" s="171"/>
      <c r="G37" s="171"/>
      <c r="H37" s="171"/>
    </row>
    <row r="38" spans="1:8" ht="4.5" customHeight="1" x14ac:dyDescent="0.25">
      <c r="A38" s="1"/>
      <c r="B38" s="8"/>
      <c r="C38" s="8"/>
      <c r="D38" s="8"/>
      <c r="E38" s="8"/>
      <c r="F38" s="7"/>
      <c r="G38" s="7"/>
      <c r="H38" s="7"/>
    </row>
    <row r="39" spans="1:8" ht="18" x14ac:dyDescent="0.35">
      <c r="A39" s="69" t="s">
        <v>62</v>
      </c>
      <c r="B39" s="70" t="s">
        <v>82</v>
      </c>
      <c r="C39" s="8"/>
      <c r="D39" s="8"/>
      <c r="E39" s="8"/>
      <c r="F39" s="7"/>
      <c r="G39" s="7"/>
      <c r="H39" s="7"/>
    </row>
    <row r="40" spans="1:8" ht="16.5" x14ac:dyDescent="0.3">
      <c r="A40" s="142"/>
      <c r="B40" s="60"/>
      <c r="C40" s="8"/>
      <c r="D40" s="8"/>
      <c r="E40" s="8"/>
      <c r="F40" s="7"/>
      <c r="G40" s="7"/>
      <c r="H40" s="7"/>
    </row>
    <row r="41" spans="1:8" ht="32.25" customHeight="1" x14ac:dyDescent="0.3">
      <c r="A41" s="172" t="s">
        <v>61</v>
      </c>
      <c r="B41" s="172"/>
      <c r="C41" s="172"/>
      <c r="D41" s="172"/>
      <c r="E41" s="172"/>
      <c r="F41" s="172"/>
      <c r="G41" s="172"/>
      <c r="H41" s="61"/>
    </row>
    <row r="42" spans="1:8" s="104" customFormat="1" ht="16.5" x14ac:dyDescent="0.3">
      <c r="A42" s="165" t="s">
        <v>25</v>
      </c>
      <c r="B42" s="165"/>
      <c r="C42" s="165"/>
      <c r="D42" s="165"/>
      <c r="E42" s="165"/>
      <c r="F42" s="165"/>
      <c r="G42" s="165"/>
      <c r="H42" s="61"/>
    </row>
    <row r="43" spans="1:8" ht="38.25" customHeight="1" x14ac:dyDescent="0.3">
      <c r="A43" s="61"/>
      <c r="B43" s="61"/>
      <c r="C43" s="61"/>
      <c r="D43" s="61"/>
      <c r="E43" s="61"/>
      <c r="F43" s="60"/>
      <c r="G43" s="61"/>
      <c r="H43" s="61"/>
    </row>
    <row r="44" spans="1:8" ht="16.5" x14ac:dyDescent="0.3">
      <c r="A44" s="196" t="s">
        <v>26</v>
      </c>
      <c r="B44" s="196"/>
      <c r="C44" s="196"/>
      <c r="D44" s="196"/>
      <c r="E44" s="196"/>
      <c r="F44" s="196"/>
      <c r="G44" s="196"/>
      <c r="H44" s="196"/>
    </row>
    <row r="45" spans="1:8" ht="33.75" customHeight="1" x14ac:dyDescent="0.25"/>
    <row r="47" spans="1:8" ht="55.5" customHeight="1" x14ac:dyDescent="0.25"/>
    <row r="49" spans="1:8" ht="7.5" customHeight="1" x14ac:dyDescent="0.25"/>
    <row r="54" spans="1:8" ht="120" customHeight="1" x14ac:dyDescent="0.25"/>
    <row r="55" spans="1:8" ht="102" customHeight="1" x14ac:dyDescent="0.25"/>
    <row r="59" spans="1:8" s="106" customFormat="1" ht="36" customHeight="1" x14ac:dyDescent="0.25">
      <c r="A59"/>
      <c r="B59"/>
      <c r="C59"/>
      <c r="D59"/>
      <c r="E59"/>
      <c r="F59"/>
      <c r="G59"/>
      <c r="H59"/>
    </row>
    <row r="65" spans="1:11" ht="16.5" x14ac:dyDescent="0.3">
      <c r="I65" s="114">
        <v>0.09</v>
      </c>
      <c r="J65" s="115">
        <f>H23+(H23*I65)</f>
        <v>0</v>
      </c>
    </row>
    <row r="66" spans="1:11" ht="16.5" x14ac:dyDescent="0.3">
      <c r="I66" s="114">
        <v>0.09</v>
      </c>
      <c r="J66" s="115">
        <f>H24+(H24*I66)</f>
        <v>0</v>
      </c>
    </row>
    <row r="67" spans="1:11" ht="16.5" customHeight="1" x14ac:dyDescent="0.3">
      <c r="I67" s="114">
        <v>0.09</v>
      </c>
      <c r="J67" s="115">
        <f>H25+(H25*I67)</f>
        <v>0</v>
      </c>
    </row>
    <row r="68" spans="1:11" s="105" customFormat="1" ht="54.75" customHeight="1" x14ac:dyDescent="0.3">
      <c r="A68"/>
      <c r="B68"/>
      <c r="C68"/>
      <c r="D68"/>
      <c r="E68"/>
      <c r="F68"/>
      <c r="G68"/>
      <c r="H68"/>
      <c r="I68" s="114">
        <v>0.19</v>
      </c>
      <c r="J68" s="115">
        <f>H26+(H26*I68)</f>
        <v>0</v>
      </c>
    </row>
    <row r="69" spans="1:11" s="105" customFormat="1" ht="16.5" x14ac:dyDescent="0.3">
      <c r="A69"/>
      <c r="B69"/>
      <c r="C69"/>
      <c r="D69"/>
      <c r="E69"/>
      <c r="F69"/>
      <c r="G69"/>
      <c r="H69"/>
      <c r="I69" s="114">
        <v>0.19</v>
      </c>
      <c r="J69" s="115">
        <f>H27+(H27*I69)</f>
        <v>0</v>
      </c>
    </row>
    <row r="79" spans="1:11" ht="23.25" customHeight="1" x14ac:dyDescent="0.3">
      <c r="I79" s="117">
        <v>0.09</v>
      </c>
      <c r="J79" s="118" t="e">
        <f>#REF!+(#REF!*I79)</f>
        <v>#REF!</v>
      </c>
      <c r="K79" s="116"/>
    </row>
    <row r="80" spans="1:11" ht="16.5" x14ac:dyDescent="0.3">
      <c r="I80" s="117">
        <v>0.09</v>
      </c>
      <c r="J80" s="118" t="e">
        <f>#REF!+(#REF!*I80)</f>
        <v>#REF!</v>
      </c>
      <c r="K80" s="116"/>
    </row>
    <row r="81" spans="9:11" ht="16.5" x14ac:dyDescent="0.3">
      <c r="I81" s="117">
        <v>0.19</v>
      </c>
      <c r="J81" s="118" t="e">
        <f>#REF!+(#REF!*I81)</f>
        <v>#REF!</v>
      </c>
      <c r="K81" s="116"/>
    </row>
    <row r="82" spans="9:11" ht="16.5" x14ac:dyDescent="0.3">
      <c r="I82" s="114">
        <v>0.19</v>
      </c>
      <c r="J82" s="115" t="e">
        <f>#REF!+(#REF!*I82)</f>
        <v>#REF!</v>
      </c>
      <c r="K82" s="105"/>
    </row>
    <row r="83" spans="9:11" ht="16.5" x14ac:dyDescent="0.3">
      <c r="I83" s="114">
        <v>0.19</v>
      </c>
      <c r="J83" s="115" t="e">
        <f>#REF!+(#REF!*I83)</f>
        <v>#REF!</v>
      </c>
      <c r="K83" s="105"/>
    </row>
    <row r="105" ht="108" customHeight="1" x14ac:dyDescent="0.25"/>
    <row r="106" ht="68.25" customHeight="1" x14ac:dyDescent="0.25"/>
    <row r="107" ht="36.75" customHeight="1" x14ac:dyDescent="0.25"/>
  </sheetData>
  <sheetProtection algorithmName="SHA-512" hashValue="yQNpxZOUoXGPQ83nRBRwFt9Ln4NQy+SoLeWlJSKBK+SoZxYlVCqEs04czMn73yZ8uagDGSPIxMRfpxZWTttcuA==" saltValue="hiGcde9spog9dA0v+Jlg9Q==" spinCount="100000" sheet="1" objects="1" scenarios="1" formatCells="0" formatColumns="0" formatRows="0"/>
  <mergeCells count="23">
    <mergeCell ref="A10:H10"/>
    <mergeCell ref="A11:H11"/>
    <mergeCell ref="A16:H16"/>
    <mergeCell ref="A31:H31"/>
    <mergeCell ref="G19:G20"/>
    <mergeCell ref="H19:H20"/>
    <mergeCell ref="A22:H22"/>
    <mergeCell ref="A28:G28"/>
    <mergeCell ref="A29:G29"/>
    <mergeCell ref="A30:G30"/>
    <mergeCell ref="A19:A20"/>
    <mergeCell ref="B19:B20"/>
    <mergeCell ref="C19:C20"/>
    <mergeCell ref="D19:D20"/>
    <mergeCell ref="E19:F19"/>
    <mergeCell ref="A42:G42"/>
    <mergeCell ref="A44:H44"/>
    <mergeCell ref="A32:H32"/>
    <mergeCell ref="A33:H33"/>
    <mergeCell ref="A34:H34"/>
    <mergeCell ref="A35:B35"/>
    <mergeCell ref="A37:H37"/>
    <mergeCell ref="A41:G41"/>
  </mergeCells>
  <conditionalFormatting sqref="H23:H30">
    <cfRule type="cellIs" dxfId="4" priority="5" operator="equal">
      <formula>0</formula>
    </cfRule>
  </conditionalFormatting>
  <dataValidations count="1">
    <dataValidation type="list" allowBlank="1" showInputMessage="1" showErrorMessage="1" sqref="E23:E27" xr:uid="{CAFB8030-9014-4A97-B0E9-5C9E226F5DF1}">
      <formula1>"DA,NU"</formula1>
    </dataValidation>
  </dataValidations>
  <pageMargins left="0.7" right="0.7" top="0.75" bottom="0.75" header="0.3" footer="0.3"/>
  <pageSetup scale="5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7A911-7385-44DB-9AA0-49D395E4DEC7}">
  <dimension ref="A1:K50"/>
  <sheetViews>
    <sheetView view="pageBreakPreview" topLeftCell="A15" zoomScale="85" zoomScaleNormal="100" zoomScaleSheetLayoutView="85" workbookViewId="0">
      <selection activeCell="B25" sqref="B25"/>
    </sheetView>
  </sheetViews>
  <sheetFormatPr defaultRowHeight="15" x14ac:dyDescent="0.25"/>
  <cols>
    <col min="1" max="1" width="7.88671875" customWidth="1"/>
    <col min="2" max="2" width="35.5546875" customWidth="1"/>
    <col min="3" max="3" width="5" bestFit="1" customWidth="1"/>
    <col min="4" max="4" width="10.77734375" customWidth="1"/>
    <col min="5" max="5" width="7.44140625" customWidth="1"/>
    <col min="6" max="6" width="38.44140625" customWidth="1"/>
    <col min="7" max="7" width="13.21875" customWidth="1"/>
    <col min="8" max="8" width="15" customWidth="1"/>
    <col min="10" max="10" width="14.6640625" customWidth="1"/>
  </cols>
  <sheetData>
    <row r="1" spans="1:8" ht="16.5" x14ac:dyDescent="0.3">
      <c r="A1" s="77" t="s">
        <v>0</v>
      </c>
      <c r="B1" s="20"/>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146"/>
      <c r="B9" s="60"/>
      <c r="C9" s="18"/>
      <c r="D9" s="18"/>
      <c r="E9" s="18"/>
      <c r="F9" s="5"/>
      <c r="G9" s="5"/>
      <c r="H9" s="5"/>
    </row>
    <row r="10" spans="1:8" ht="30.75" x14ac:dyDescent="0.25">
      <c r="A10" s="184" t="s">
        <v>8</v>
      </c>
      <c r="B10" s="184"/>
      <c r="C10" s="184"/>
      <c r="D10" s="184"/>
      <c r="E10" s="184"/>
      <c r="F10" s="184"/>
      <c r="G10" s="184"/>
      <c r="H10" s="184"/>
    </row>
    <row r="11" spans="1:8" ht="21" x14ac:dyDescent="0.25">
      <c r="A11" s="186" t="s">
        <v>64</v>
      </c>
      <c r="B11" s="186"/>
      <c r="C11" s="186"/>
      <c r="D11" s="186"/>
      <c r="E11" s="186"/>
      <c r="F11" s="186"/>
      <c r="G11" s="186"/>
      <c r="H11" s="186"/>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18.75"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57</v>
      </c>
      <c r="B16" s="188"/>
      <c r="C16" s="188"/>
      <c r="D16" s="188"/>
      <c r="E16" s="188"/>
      <c r="F16" s="188"/>
      <c r="G16" s="188"/>
      <c r="H16" s="188"/>
    </row>
    <row r="17" spans="1:11" x14ac:dyDescent="0.25">
      <c r="A17" s="227"/>
      <c r="B17" s="227"/>
      <c r="C17" s="227"/>
      <c r="D17" s="227"/>
      <c r="E17" s="227"/>
      <c r="F17" s="227"/>
      <c r="G17" s="227"/>
      <c r="H17" s="228"/>
    </row>
    <row r="18" spans="1:11" ht="15.75" thickBot="1" x14ac:dyDescent="0.3">
      <c r="A18" s="14"/>
      <c r="B18" s="14"/>
      <c r="C18" s="14"/>
      <c r="D18" s="14"/>
      <c r="E18" s="14"/>
      <c r="F18" s="14"/>
      <c r="G18" s="15"/>
      <c r="H18" s="16"/>
    </row>
    <row r="19" spans="1:11" ht="17.25" thickBot="1" x14ac:dyDescent="0.3">
      <c r="A19" s="190" t="s">
        <v>11</v>
      </c>
      <c r="B19" s="192" t="s">
        <v>28</v>
      </c>
      <c r="C19" s="192" t="s">
        <v>12</v>
      </c>
      <c r="D19" s="192" t="s">
        <v>27</v>
      </c>
      <c r="E19" s="194" t="s">
        <v>13</v>
      </c>
      <c r="F19" s="195"/>
      <c r="G19" s="192" t="s">
        <v>14</v>
      </c>
      <c r="H19" s="192" t="s">
        <v>15</v>
      </c>
    </row>
    <row r="20" spans="1:11" ht="17.25" thickBot="1" x14ac:dyDescent="0.3">
      <c r="A20" s="191"/>
      <c r="B20" s="193"/>
      <c r="C20" s="193"/>
      <c r="D20" s="193"/>
      <c r="E20" s="143" t="s">
        <v>16</v>
      </c>
      <c r="F20" s="143" t="s">
        <v>17</v>
      </c>
      <c r="G20" s="193"/>
      <c r="H20" s="193"/>
    </row>
    <row r="21" spans="1:11" ht="17.25" thickBot="1" x14ac:dyDescent="0.3">
      <c r="A21" s="45">
        <v>0</v>
      </c>
      <c r="B21" s="46">
        <v>1</v>
      </c>
      <c r="C21" s="46">
        <v>2</v>
      </c>
      <c r="D21" s="46">
        <v>3</v>
      </c>
      <c r="E21" s="46">
        <v>4</v>
      </c>
      <c r="F21" s="46">
        <v>5</v>
      </c>
      <c r="G21" s="46">
        <v>6</v>
      </c>
      <c r="H21" s="47" t="s">
        <v>30</v>
      </c>
    </row>
    <row r="22" spans="1:11" ht="18.75" thickBot="1" x14ac:dyDescent="0.3">
      <c r="A22" s="229" t="s">
        <v>55</v>
      </c>
      <c r="B22" s="230"/>
      <c r="C22" s="230"/>
      <c r="D22" s="230"/>
      <c r="E22" s="230"/>
      <c r="F22" s="230"/>
      <c r="G22" s="230"/>
      <c r="H22" s="231"/>
    </row>
    <row r="23" spans="1:11" ht="23.25" customHeight="1" x14ac:dyDescent="0.3">
      <c r="A23" s="145">
        <v>12</v>
      </c>
      <c r="B23" s="53" t="s">
        <v>46</v>
      </c>
      <c r="C23" s="54" t="s">
        <v>32</v>
      </c>
      <c r="D23" s="54">
        <v>55</v>
      </c>
      <c r="E23" s="34"/>
      <c r="F23" s="55"/>
      <c r="G23" s="56"/>
      <c r="H23" s="84">
        <f>D23*G23</f>
        <v>0</v>
      </c>
      <c r="I23" s="117">
        <v>0.09</v>
      </c>
      <c r="J23" s="118">
        <f>H23+(H23*I23)</f>
        <v>0</v>
      </c>
      <c r="K23" s="116"/>
    </row>
    <row r="24" spans="1:11" ht="39" customHeight="1" x14ac:dyDescent="0.3">
      <c r="A24" s="145">
        <v>13</v>
      </c>
      <c r="B24" s="102" t="s">
        <v>73</v>
      </c>
      <c r="C24" s="33" t="s">
        <v>42</v>
      </c>
      <c r="D24" s="33">
        <v>110</v>
      </c>
      <c r="E24" s="34"/>
      <c r="F24" s="55"/>
      <c r="G24" s="58"/>
      <c r="H24" s="84">
        <f t="shared" ref="H24:H25" si="0">D24*G24</f>
        <v>0</v>
      </c>
      <c r="I24" s="117">
        <v>0.09</v>
      </c>
      <c r="J24" s="118">
        <f>H24+(H24*I24)</f>
        <v>0</v>
      </c>
      <c r="K24" s="116"/>
    </row>
    <row r="25" spans="1:11" ht="75" customHeight="1" thickBot="1" x14ac:dyDescent="0.35">
      <c r="A25" s="145">
        <v>14</v>
      </c>
      <c r="B25" s="123" t="s">
        <v>85</v>
      </c>
      <c r="C25" s="103" t="s">
        <v>34</v>
      </c>
      <c r="D25" s="153">
        <v>22000</v>
      </c>
      <c r="E25" s="121"/>
      <c r="F25" s="124"/>
      <c r="G25" s="124"/>
      <c r="H25" s="125">
        <f t="shared" si="0"/>
        <v>0</v>
      </c>
      <c r="I25" s="117">
        <v>0.19</v>
      </c>
      <c r="J25" s="118">
        <f>H25+(H25*I25)</f>
        <v>0</v>
      </c>
      <c r="K25" s="116"/>
    </row>
    <row r="26" spans="1:11" ht="16.5" x14ac:dyDescent="0.3">
      <c r="A26" s="232" t="s">
        <v>18</v>
      </c>
      <c r="B26" s="233"/>
      <c r="C26" s="233"/>
      <c r="D26" s="233"/>
      <c r="E26" s="233"/>
      <c r="F26" s="233"/>
      <c r="G26" s="234"/>
      <c r="H26" s="126">
        <f>H23+H24+H25</f>
        <v>0</v>
      </c>
      <c r="I26" s="114">
        <v>0.19</v>
      </c>
      <c r="J26" s="115">
        <f>H26+(H26*I26)</f>
        <v>0</v>
      </c>
      <c r="K26" s="105"/>
    </row>
    <row r="27" spans="1:11" ht="16.5" x14ac:dyDescent="0.3">
      <c r="A27" s="221" t="s">
        <v>19</v>
      </c>
      <c r="B27" s="222"/>
      <c r="C27" s="222"/>
      <c r="D27" s="222"/>
      <c r="E27" s="222"/>
      <c r="F27" s="222"/>
      <c r="G27" s="223"/>
      <c r="H27" s="79">
        <f>(J23-H23)+(J24-H24)+(J25-H25)</f>
        <v>0</v>
      </c>
      <c r="I27" s="114">
        <v>0.19</v>
      </c>
      <c r="J27" s="115">
        <f>H27+(H27*I27)</f>
        <v>0</v>
      </c>
      <c r="K27" s="105"/>
    </row>
    <row r="28" spans="1:11" ht="17.25" thickBot="1" x14ac:dyDescent="0.3">
      <c r="A28" s="224" t="s">
        <v>20</v>
      </c>
      <c r="B28" s="225"/>
      <c r="C28" s="225"/>
      <c r="D28" s="225"/>
      <c r="E28" s="225"/>
      <c r="F28" s="225"/>
      <c r="G28" s="226"/>
      <c r="H28" s="85">
        <f>H26+H27</f>
        <v>0</v>
      </c>
    </row>
    <row r="29" spans="1:11" x14ac:dyDescent="0.25">
      <c r="A29" s="6"/>
      <c r="B29" s="6"/>
      <c r="C29" s="6"/>
      <c r="D29" s="6"/>
      <c r="E29" s="6"/>
      <c r="F29" s="6"/>
      <c r="G29" s="6"/>
      <c r="H29" s="17"/>
    </row>
    <row r="30" spans="1:11" ht="73.5" customHeight="1" x14ac:dyDescent="0.25">
      <c r="A30" s="167" t="s">
        <v>96</v>
      </c>
      <c r="B30" s="167"/>
      <c r="C30" s="167"/>
      <c r="D30" s="167"/>
      <c r="E30" s="167"/>
      <c r="F30" s="167"/>
      <c r="G30" s="167"/>
      <c r="H30" s="167"/>
    </row>
    <row r="31" spans="1:11" ht="70.5" customHeight="1" x14ac:dyDescent="0.25">
      <c r="A31" s="167" t="s">
        <v>93</v>
      </c>
      <c r="B31" s="167"/>
      <c r="C31" s="167"/>
      <c r="D31" s="167"/>
      <c r="E31" s="167"/>
      <c r="F31" s="167"/>
      <c r="G31" s="167"/>
      <c r="H31" s="167"/>
    </row>
    <row r="32" spans="1:11" ht="46.5" customHeight="1" thickBot="1" x14ac:dyDescent="0.3">
      <c r="A32" s="169" t="s">
        <v>90</v>
      </c>
      <c r="B32" s="169"/>
      <c r="C32" s="169"/>
      <c r="D32" s="169"/>
      <c r="E32" s="169"/>
      <c r="F32" s="169"/>
      <c r="G32" s="169"/>
      <c r="H32" s="169"/>
    </row>
    <row r="33" spans="1:8" ht="19.5" thickBot="1" x14ac:dyDescent="0.35">
      <c r="A33" s="170" t="s">
        <v>21</v>
      </c>
      <c r="B33" s="170"/>
      <c r="C33" s="68"/>
      <c r="D33" s="63"/>
      <c r="E33" s="147" t="s">
        <v>22</v>
      </c>
      <c r="F33" s="148" t="s">
        <v>91</v>
      </c>
      <c r="G33" s="149"/>
      <c r="H33" s="149"/>
    </row>
    <row r="34" spans="1:8" ht="18.75" x14ac:dyDescent="0.3">
      <c r="A34" s="148" t="s">
        <v>23</v>
      </c>
      <c r="B34" s="67"/>
      <c r="C34" s="67"/>
      <c r="D34" s="67"/>
      <c r="E34" s="67"/>
      <c r="F34" s="68"/>
      <c r="G34" s="68"/>
      <c r="H34" s="68"/>
    </row>
    <row r="35" spans="1:8" ht="18.75" x14ac:dyDescent="0.25">
      <c r="A35" s="171" t="s">
        <v>24</v>
      </c>
      <c r="B35" s="171"/>
      <c r="C35" s="171"/>
      <c r="D35" s="171"/>
      <c r="E35" s="171"/>
      <c r="F35" s="171"/>
      <c r="G35" s="171"/>
      <c r="H35" s="171"/>
    </row>
    <row r="36" spans="1:8" x14ac:dyDescent="0.25">
      <c r="A36" s="1"/>
      <c r="B36" s="8"/>
      <c r="C36" s="8"/>
      <c r="D36" s="8"/>
      <c r="E36" s="8"/>
      <c r="F36" s="7"/>
      <c r="G36" s="7"/>
      <c r="H36" s="7"/>
    </row>
    <row r="37" spans="1:8" ht="18" x14ac:dyDescent="0.35">
      <c r="A37" s="69" t="s">
        <v>62</v>
      </c>
      <c r="B37" s="70" t="s">
        <v>82</v>
      </c>
      <c r="C37" s="8"/>
      <c r="D37" s="8"/>
      <c r="E37" s="8"/>
      <c r="F37" s="7"/>
      <c r="G37" s="7"/>
      <c r="H37" s="7"/>
    </row>
    <row r="38" spans="1:8" ht="16.5" x14ac:dyDescent="0.3">
      <c r="A38" s="142"/>
      <c r="B38" s="60"/>
      <c r="C38" s="8"/>
      <c r="D38" s="8"/>
      <c r="E38" s="8"/>
      <c r="F38" s="7"/>
      <c r="G38" s="7"/>
      <c r="H38" s="7"/>
    </row>
    <row r="39" spans="1:8" ht="18" x14ac:dyDescent="0.3">
      <c r="A39" s="172" t="s">
        <v>61</v>
      </c>
      <c r="B39" s="172"/>
      <c r="C39" s="172"/>
      <c r="D39" s="172"/>
      <c r="E39" s="172"/>
      <c r="F39" s="172"/>
      <c r="G39" s="172"/>
      <c r="H39" s="61"/>
    </row>
    <row r="40" spans="1:8" ht="16.5" x14ac:dyDescent="0.3">
      <c r="A40" s="165" t="s">
        <v>25</v>
      </c>
      <c r="B40" s="165"/>
      <c r="C40" s="165"/>
      <c r="D40" s="165"/>
      <c r="E40" s="165"/>
      <c r="F40" s="165"/>
      <c r="G40" s="165"/>
      <c r="H40" s="61"/>
    </row>
    <row r="41" spans="1:8" ht="16.5" x14ac:dyDescent="0.3">
      <c r="A41" s="61"/>
      <c r="B41" s="61"/>
      <c r="C41" s="61"/>
      <c r="D41" s="61"/>
      <c r="E41" s="61"/>
      <c r="F41" s="60"/>
      <c r="G41" s="61"/>
      <c r="H41" s="61"/>
    </row>
    <row r="42" spans="1:8" ht="16.5" x14ac:dyDescent="0.3">
      <c r="A42" s="166" t="s">
        <v>26</v>
      </c>
      <c r="B42" s="166"/>
      <c r="C42" s="166"/>
      <c r="D42" s="166"/>
      <c r="E42" s="166"/>
      <c r="F42" s="166"/>
      <c r="G42" s="166"/>
      <c r="H42" s="166"/>
    </row>
    <row r="48" spans="1:8" ht="108" customHeight="1" x14ac:dyDescent="0.25"/>
    <row r="49" ht="68.25" customHeight="1" x14ac:dyDescent="0.25"/>
    <row r="50" ht="36.75" customHeight="1" x14ac:dyDescent="0.25"/>
  </sheetData>
  <sheetProtection algorithmName="SHA-512" hashValue="MzNIocC25+CigNg4z2KwmPScyyJN+vVaSI8m6aLL3DPcGUtuEnXqZvx30PHzgrAHXVbb5m1e+fewRrXEI1hiwg==" saltValue="YkqtYI7IIRYziOly6AYX8g==" spinCount="100000" sheet="1" objects="1" scenarios="1" formatCells="0" formatColumns="0" formatRows="0"/>
  <mergeCells count="23">
    <mergeCell ref="A10:H10"/>
    <mergeCell ref="A11:H11"/>
    <mergeCell ref="A16:H16"/>
    <mergeCell ref="A22:H22"/>
    <mergeCell ref="A26:G26"/>
    <mergeCell ref="A27:G27"/>
    <mergeCell ref="A28:G28"/>
    <mergeCell ref="A17:H17"/>
    <mergeCell ref="A19:A20"/>
    <mergeCell ref="B19:B20"/>
    <mergeCell ref="C19:C20"/>
    <mergeCell ref="D19:D20"/>
    <mergeCell ref="E19:F19"/>
    <mergeCell ref="G19:G20"/>
    <mergeCell ref="H19:H20"/>
    <mergeCell ref="A40:G40"/>
    <mergeCell ref="A42:H42"/>
    <mergeCell ref="A30:H30"/>
    <mergeCell ref="A31:H31"/>
    <mergeCell ref="A32:H32"/>
    <mergeCell ref="A33:B33"/>
    <mergeCell ref="A35:H35"/>
    <mergeCell ref="A39:G39"/>
  </mergeCells>
  <conditionalFormatting sqref="H23:H28">
    <cfRule type="cellIs" dxfId="3" priority="5" operator="equal">
      <formula>0</formula>
    </cfRule>
  </conditionalFormatting>
  <dataValidations count="1">
    <dataValidation type="list" allowBlank="1" showInputMessage="1" showErrorMessage="1" sqref="E23:E25" xr:uid="{E0F75755-21E5-4C39-9D83-EF804B103D61}">
      <formula1>"DA,NU"</formula1>
    </dataValidation>
  </dataValidations>
  <pageMargins left="0.7" right="0.7" top="0.75" bottom="0.75" header="0.3" footer="0.3"/>
  <pageSetup scale="6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423A-D245-451F-B792-C00E4120C38E}">
  <sheetPr>
    <pageSetUpPr fitToPage="1"/>
  </sheetPr>
  <dimension ref="A1:K105"/>
  <sheetViews>
    <sheetView tabSelected="1" view="pageBreakPreview" topLeftCell="A30" zoomScale="85" zoomScaleNormal="100" zoomScaleSheetLayoutView="85" workbookViewId="0">
      <selection activeCell="A39" sqref="A39:H39"/>
    </sheetView>
  </sheetViews>
  <sheetFormatPr defaultRowHeight="15" x14ac:dyDescent="0.25"/>
  <cols>
    <col min="1" max="1" width="7.88671875" customWidth="1"/>
    <col min="2" max="2" width="40.33203125" customWidth="1"/>
    <col min="3" max="3" width="7.33203125" customWidth="1"/>
    <col min="4" max="4" width="10.77734375" customWidth="1"/>
    <col min="5" max="5" width="13.88671875" customWidth="1"/>
    <col min="6" max="6" width="47.77734375" customWidth="1"/>
    <col min="7" max="7" width="14.77734375" customWidth="1"/>
    <col min="8" max="8" width="16.33203125" customWidth="1"/>
    <col min="10" max="10" width="14.6640625" customWidth="1"/>
  </cols>
  <sheetData>
    <row r="1" spans="1:8" ht="16.5" x14ac:dyDescent="0.3">
      <c r="A1" s="77" t="s">
        <v>0</v>
      </c>
      <c r="B1" s="22"/>
      <c r="C1" s="18"/>
      <c r="D1" s="18"/>
      <c r="E1" s="18"/>
      <c r="F1" s="5"/>
      <c r="G1" s="5"/>
      <c r="H1" s="5"/>
    </row>
    <row r="2" spans="1:8" ht="16.5" x14ac:dyDescent="0.25">
      <c r="A2" s="21" t="s">
        <v>1</v>
      </c>
      <c r="B2" s="21"/>
      <c r="C2" s="2"/>
      <c r="D2" s="2"/>
      <c r="E2" s="2"/>
      <c r="F2" s="2"/>
      <c r="G2" s="3"/>
      <c r="H2" s="3"/>
    </row>
    <row r="3" spans="1:8" ht="16.5" x14ac:dyDescent="0.3">
      <c r="A3" s="21" t="s">
        <v>2</v>
      </c>
      <c r="B3" s="22"/>
      <c r="C3" s="4"/>
      <c r="D3" s="4"/>
      <c r="E3" s="4"/>
      <c r="F3" s="3"/>
      <c r="G3" s="3"/>
      <c r="H3" s="3"/>
    </row>
    <row r="4" spans="1:8" ht="16.5" x14ac:dyDescent="0.3">
      <c r="A4" s="21" t="s">
        <v>3</v>
      </c>
      <c r="B4" s="22"/>
      <c r="C4" s="4"/>
      <c r="D4" s="4"/>
      <c r="E4" s="4"/>
      <c r="F4" s="3"/>
      <c r="G4" s="3"/>
      <c r="H4" s="3"/>
    </row>
    <row r="5" spans="1:8" ht="16.5" x14ac:dyDescent="0.3">
      <c r="A5" s="21" t="s">
        <v>4</v>
      </c>
      <c r="B5" s="22"/>
      <c r="C5" s="4"/>
      <c r="D5" s="4"/>
      <c r="E5" s="4"/>
      <c r="F5" s="3"/>
      <c r="G5" s="3"/>
      <c r="H5" s="3"/>
    </row>
    <row r="6" spans="1:8" ht="16.5" x14ac:dyDescent="0.3">
      <c r="A6" s="21" t="s">
        <v>5</v>
      </c>
      <c r="B6" s="22"/>
      <c r="C6" s="4"/>
      <c r="D6" s="4"/>
      <c r="E6" s="4"/>
      <c r="F6" s="3"/>
      <c r="G6" s="3"/>
      <c r="H6" s="3"/>
    </row>
    <row r="7" spans="1:8" ht="16.5" x14ac:dyDescent="0.3">
      <c r="A7" s="21" t="s">
        <v>6</v>
      </c>
      <c r="B7" s="22"/>
      <c r="C7" s="4"/>
      <c r="D7" s="4"/>
      <c r="E7" s="4"/>
      <c r="F7" s="3"/>
      <c r="G7" s="3"/>
      <c r="H7" s="3"/>
    </row>
    <row r="8" spans="1:8" ht="16.5" x14ac:dyDescent="0.3">
      <c r="A8" s="21" t="s">
        <v>7</v>
      </c>
      <c r="B8" s="22"/>
      <c r="C8" s="4"/>
      <c r="D8" s="4"/>
      <c r="E8" s="4"/>
      <c r="F8" s="3"/>
      <c r="G8" s="3"/>
      <c r="H8" s="3"/>
    </row>
    <row r="9" spans="1:8" ht="16.5" x14ac:dyDescent="0.3">
      <c r="A9" s="146"/>
      <c r="B9" s="60"/>
      <c r="C9" s="18"/>
      <c r="D9" s="18"/>
      <c r="E9" s="18"/>
      <c r="F9" s="5"/>
      <c r="G9" s="5"/>
      <c r="H9" s="5"/>
    </row>
    <row r="10" spans="1:8" ht="30.75" x14ac:dyDescent="0.25">
      <c r="A10" s="184" t="s">
        <v>8</v>
      </c>
      <c r="B10" s="185"/>
      <c r="C10" s="185"/>
      <c r="D10" s="185"/>
      <c r="E10" s="185"/>
      <c r="F10" s="185"/>
      <c r="G10" s="185"/>
      <c r="H10" s="185"/>
    </row>
    <row r="11" spans="1:8" ht="21" x14ac:dyDescent="0.25">
      <c r="A11" s="186" t="s">
        <v>64</v>
      </c>
      <c r="B11" s="187"/>
      <c r="C11" s="187"/>
      <c r="D11" s="187"/>
      <c r="E11" s="187"/>
      <c r="F11" s="187"/>
      <c r="G11" s="187"/>
      <c r="H11" s="187"/>
    </row>
    <row r="12" spans="1:8" ht="18.75" x14ac:dyDescent="0.3">
      <c r="A12" s="23" t="s">
        <v>9</v>
      </c>
      <c r="B12" s="24"/>
      <c r="C12" s="18"/>
      <c r="D12" s="18"/>
      <c r="E12" s="18"/>
      <c r="F12" s="5"/>
      <c r="G12" s="5"/>
      <c r="H12" s="5"/>
    </row>
    <row r="13" spans="1:8" ht="18.75" x14ac:dyDescent="0.3">
      <c r="A13" s="23" t="s">
        <v>53</v>
      </c>
      <c r="B13" s="24"/>
      <c r="C13" s="18"/>
      <c r="D13" s="18"/>
      <c r="E13" s="18"/>
      <c r="F13" s="5"/>
      <c r="G13" s="5"/>
      <c r="H13" s="5"/>
    </row>
    <row r="14" spans="1:8" ht="18.75" x14ac:dyDescent="0.3">
      <c r="A14" s="23" t="s">
        <v>10</v>
      </c>
      <c r="B14" s="24"/>
      <c r="C14" s="18"/>
      <c r="D14" s="18"/>
      <c r="E14" s="18"/>
      <c r="F14" s="5"/>
      <c r="G14" s="5"/>
      <c r="H14" s="5"/>
    </row>
    <row r="15" spans="1:8" ht="18.75" x14ac:dyDescent="0.3">
      <c r="A15" s="25"/>
      <c r="B15" s="24"/>
      <c r="C15" s="18"/>
      <c r="D15" s="18"/>
      <c r="E15" s="18"/>
      <c r="F15" s="5"/>
      <c r="G15" s="5"/>
      <c r="H15" s="5"/>
    </row>
    <row r="16" spans="1:8" ht="45" customHeight="1" x14ac:dyDescent="0.25">
      <c r="A16" s="188" t="s">
        <v>117</v>
      </c>
      <c r="B16" s="189"/>
      <c r="C16" s="189"/>
      <c r="D16" s="189"/>
      <c r="E16" s="189"/>
      <c r="F16" s="189"/>
      <c r="G16" s="189"/>
      <c r="H16" s="189"/>
    </row>
    <row r="17" spans="1:8" ht="15.75" x14ac:dyDescent="0.25">
      <c r="A17" s="19"/>
      <c r="B17" s="18"/>
      <c r="C17" s="18"/>
      <c r="D17" s="18"/>
      <c r="E17" s="18"/>
      <c r="F17" s="5"/>
      <c r="G17" s="5"/>
      <c r="H17" s="5"/>
    </row>
    <row r="18" spans="1:8" ht="17.25" thickBot="1" x14ac:dyDescent="0.3">
      <c r="A18" s="73"/>
      <c r="B18" s="73"/>
      <c r="C18" s="73"/>
      <c r="D18" s="73"/>
      <c r="E18" s="73"/>
      <c r="F18" s="74"/>
      <c r="G18" s="75"/>
      <c r="H18" s="76"/>
    </row>
    <row r="19" spans="1:8" ht="17.25" thickBot="1" x14ac:dyDescent="0.3">
      <c r="A19" s="190" t="s">
        <v>11</v>
      </c>
      <c r="B19" s="192" t="s">
        <v>28</v>
      </c>
      <c r="C19" s="192" t="s">
        <v>12</v>
      </c>
      <c r="D19" s="192" t="s">
        <v>27</v>
      </c>
      <c r="E19" s="194" t="s">
        <v>13</v>
      </c>
      <c r="F19" s="195"/>
      <c r="G19" s="192" t="s">
        <v>14</v>
      </c>
      <c r="H19" s="192" t="s">
        <v>15</v>
      </c>
    </row>
    <row r="20" spans="1:8" ht="17.25" thickBot="1" x14ac:dyDescent="0.3">
      <c r="A20" s="191"/>
      <c r="B20" s="193"/>
      <c r="C20" s="193"/>
      <c r="D20" s="193"/>
      <c r="E20" s="143" t="s">
        <v>16</v>
      </c>
      <c r="F20" s="143" t="s">
        <v>17</v>
      </c>
      <c r="G20" s="193"/>
      <c r="H20" s="193"/>
    </row>
    <row r="21" spans="1:8" ht="17.25" thickBot="1" x14ac:dyDescent="0.3">
      <c r="A21" s="45">
        <v>0</v>
      </c>
      <c r="B21" s="46">
        <v>1</v>
      </c>
      <c r="C21" s="46">
        <v>2</v>
      </c>
      <c r="D21" s="46">
        <v>3</v>
      </c>
      <c r="E21" s="46">
        <v>4</v>
      </c>
      <c r="F21" s="46">
        <v>5</v>
      </c>
      <c r="G21" s="46">
        <v>6</v>
      </c>
      <c r="H21" s="47" t="s">
        <v>30</v>
      </c>
    </row>
    <row r="22" spans="1:8" ht="19.5" thickBot="1" x14ac:dyDescent="0.3">
      <c r="A22" s="236" t="s">
        <v>56</v>
      </c>
      <c r="B22" s="236"/>
      <c r="C22" s="236"/>
      <c r="D22" s="236"/>
      <c r="E22" s="236"/>
      <c r="F22" s="236"/>
      <c r="G22" s="236"/>
      <c r="H22" s="237"/>
    </row>
    <row r="23" spans="1:8" ht="57.75" customHeight="1" x14ac:dyDescent="0.25">
      <c r="A23" s="100" t="s">
        <v>103</v>
      </c>
      <c r="B23" s="38" t="s">
        <v>86</v>
      </c>
      <c r="C23" s="29" t="s">
        <v>47</v>
      </c>
      <c r="D23" s="29">
        <v>36</v>
      </c>
      <c r="E23" s="30"/>
      <c r="F23" s="157"/>
      <c r="G23" s="238"/>
      <c r="H23" s="160">
        <f t="shared" ref="H23:H32" si="0">D23*G23</f>
        <v>0</v>
      </c>
    </row>
    <row r="24" spans="1:8" ht="69" customHeight="1" x14ac:dyDescent="0.25">
      <c r="A24" s="100" t="s">
        <v>104</v>
      </c>
      <c r="B24" s="51" t="s">
        <v>75</v>
      </c>
      <c r="C24" s="33" t="s">
        <v>49</v>
      </c>
      <c r="D24" s="33">
        <v>12</v>
      </c>
      <c r="E24" s="34"/>
      <c r="F24" s="158"/>
      <c r="G24" s="238"/>
      <c r="H24" s="84">
        <f t="shared" si="0"/>
        <v>0</v>
      </c>
    </row>
    <row r="25" spans="1:8" ht="49.5" x14ac:dyDescent="0.25">
      <c r="A25" s="100" t="s">
        <v>105</v>
      </c>
      <c r="B25" s="51" t="s">
        <v>74</v>
      </c>
      <c r="C25" s="33" t="s">
        <v>48</v>
      </c>
      <c r="D25" s="33">
        <v>12</v>
      </c>
      <c r="E25" s="34"/>
      <c r="F25" s="158"/>
      <c r="G25" s="238"/>
      <c r="H25" s="84">
        <f t="shared" si="0"/>
        <v>0</v>
      </c>
    </row>
    <row r="26" spans="1:8" ht="49.5" x14ac:dyDescent="0.25">
      <c r="A26" s="100" t="s">
        <v>106</v>
      </c>
      <c r="B26" s="51" t="s">
        <v>76</v>
      </c>
      <c r="C26" s="33" t="s">
        <v>48</v>
      </c>
      <c r="D26" s="33">
        <v>12</v>
      </c>
      <c r="E26" s="34"/>
      <c r="F26" s="158"/>
      <c r="G26" s="238"/>
      <c r="H26" s="84">
        <f t="shared" si="0"/>
        <v>0</v>
      </c>
    </row>
    <row r="27" spans="1:8" ht="66" x14ac:dyDescent="0.25">
      <c r="A27" s="100" t="s">
        <v>107</v>
      </c>
      <c r="B27" s="43" t="s">
        <v>77</v>
      </c>
      <c r="C27" s="33" t="s">
        <v>47</v>
      </c>
      <c r="D27" s="33">
        <v>24</v>
      </c>
      <c r="E27" s="34"/>
      <c r="F27" s="158"/>
      <c r="G27" s="238"/>
      <c r="H27" s="84">
        <f t="shared" si="0"/>
        <v>0</v>
      </c>
    </row>
    <row r="28" spans="1:8" ht="82.5" x14ac:dyDescent="0.25">
      <c r="A28" s="100" t="s">
        <v>108</v>
      </c>
      <c r="B28" s="51" t="s">
        <v>79</v>
      </c>
      <c r="C28" s="33" t="s">
        <v>50</v>
      </c>
      <c r="D28" s="33">
        <v>84</v>
      </c>
      <c r="E28" s="34"/>
      <c r="F28" s="158"/>
      <c r="G28" s="238"/>
      <c r="H28" s="84">
        <f t="shared" si="0"/>
        <v>0</v>
      </c>
    </row>
    <row r="29" spans="1:8" s="106" customFormat="1" ht="78.75" customHeight="1" x14ac:dyDescent="0.25">
      <c r="A29" s="100" t="s">
        <v>109</v>
      </c>
      <c r="B29" s="144" t="s">
        <v>78</v>
      </c>
      <c r="C29" s="33" t="s">
        <v>34</v>
      </c>
      <c r="D29" s="33">
        <v>48</v>
      </c>
      <c r="E29" s="34"/>
      <c r="F29" s="158"/>
      <c r="G29" s="238"/>
      <c r="H29" s="84">
        <f t="shared" si="0"/>
        <v>0</v>
      </c>
    </row>
    <row r="30" spans="1:8" s="106" customFormat="1" ht="87" customHeight="1" x14ac:dyDescent="0.25">
      <c r="A30" s="100" t="s">
        <v>110</v>
      </c>
      <c r="B30" s="57" t="s">
        <v>80</v>
      </c>
      <c r="C30" s="33" t="s">
        <v>34</v>
      </c>
      <c r="D30" s="33">
        <v>36</v>
      </c>
      <c r="E30" s="34"/>
      <c r="F30" s="158"/>
      <c r="G30" s="238"/>
      <c r="H30" s="84">
        <f t="shared" si="0"/>
        <v>0</v>
      </c>
    </row>
    <row r="31" spans="1:8" ht="86.25" customHeight="1" x14ac:dyDescent="0.25">
      <c r="A31" s="100" t="s">
        <v>111</v>
      </c>
      <c r="B31" s="51" t="s">
        <v>81</v>
      </c>
      <c r="C31" s="33" t="s">
        <v>47</v>
      </c>
      <c r="D31" s="33">
        <v>12</v>
      </c>
      <c r="E31" s="34"/>
      <c r="F31" s="158"/>
      <c r="G31" s="238"/>
      <c r="H31" s="84">
        <f t="shared" si="0"/>
        <v>0</v>
      </c>
    </row>
    <row r="32" spans="1:8" ht="22.5" customHeight="1" thickBot="1" x14ac:dyDescent="0.3">
      <c r="A32" s="100" t="s">
        <v>112</v>
      </c>
      <c r="B32" s="119" t="s">
        <v>51</v>
      </c>
      <c r="C32" s="120" t="s">
        <v>34</v>
      </c>
      <c r="D32" s="120">
        <v>12</v>
      </c>
      <c r="E32" s="121"/>
      <c r="F32" s="159"/>
      <c r="G32" s="58"/>
      <c r="H32" s="125">
        <f t="shared" si="0"/>
        <v>0</v>
      </c>
    </row>
    <row r="33" spans="1:8" ht="16.5" x14ac:dyDescent="0.25">
      <c r="A33" s="217" t="s">
        <v>69</v>
      </c>
      <c r="B33" s="218"/>
      <c r="C33" s="218"/>
      <c r="D33" s="218"/>
      <c r="E33" s="218"/>
      <c r="F33" s="218"/>
      <c r="G33" s="235"/>
      <c r="H33" s="78">
        <f>SUM(H23:H32)</f>
        <v>0</v>
      </c>
    </row>
    <row r="34" spans="1:8" ht="16.5" x14ac:dyDescent="0.25">
      <c r="A34" s="219" t="s">
        <v>19</v>
      </c>
      <c r="B34" s="220"/>
      <c r="C34" s="220"/>
      <c r="D34" s="220"/>
      <c r="E34" s="220"/>
      <c r="F34" s="220"/>
      <c r="G34" s="220"/>
      <c r="H34" s="79">
        <f>H33*0.19</f>
        <v>0</v>
      </c>
    </row>
    <row r="35" spans="1:8" ht="17.25" thickBot="1" x14ac:dyDescent="0.3">
      <c r="A35" s="224" t="s">
        <v>20</v>
      </c>
      <c r="B35" s="225"/>
      <c r="C35" s="225"/>
      <c r="D35" s="225"/>
      <c r="E35" s="225"/>
      <c r="F35" s="225"/>
      <c r="G35" s="226"/>
      <c r="H35" s="85">
        <f>H33+H34</f>
        <v>0</v>
      </c>
    </row>
    <row r="36" spans="1:8" ht="33" customHeight="1" x14ac:dyDescent="0.25">
      <c r="A36" s="6"/>
      <c r="B36" s="6"/>
      <c r="C36" s="6"/>
      <c r="D36" s="6"/>
      <c r="E36" s="6"/>
      <c r="F36" s="6"/>
      <c r="G36" s="6"/>
      <c r="H36" s="17"/>
    </row>
    <row r="37" spans="1:8" ht="68.25" customHeight="1" x14ac:dyDescent="0.25">
      <c r="A37" s="167" t="s">
        <v>96</v>
      </c>
      <c r="B37" s="168"/>
      <c r="C37" s="168"/>
      <c r="D37" s="168"/>
      <c r="E37" s="168"/>
      <c r="F37" s="168"/>
      <c r="G37" s="168"/>
      <c r="H37" s="168"/>
    </row>
    <row r="38" spans="1:8" ht="72" customHeight="1" x14ac:dyDescent="0.25">
      <c r="A38" s="167" t="s">
        <v>92</v>
      </c>
      <c r="B38" s="167"/>
      <c r="C38" s="167"/>
      <c r="D38" s="167"/>
      <c r="E38" s="167"/>
      <c r="F38" s="167"/>
      <c r="G38" s="167"/>
      <c r="H38" s="167"/>
    </row>
    <row r="39" spans="1:8" ht="43.5" customHeight="1" thickBot="1" x14ac:dyDescent="0.3">
      <c r="A39" s="169" t="s">
        <v>90</v>
      </c>
      <c r="B39" s="169"/>
      <c r="C39" s="169"/>
      <c r="D39" s="169"/>
      <c r="E39" s="169"/>
      <c r="F39" s="169"/>
      <c r="G39" s="169"/>
      <c r="H39" s="169"/>
    </row>
    <row r="40" spans="1:8" ht="30" customHeight="1" thickBot="1" x14ac:dyDescent="0.35">
      <c r="A40" s="170" t="s">
        <v>21</v>
      </c>
      <c r="B40" s="170"/>
      <c r="C40" s="68"/>
      <c r="D40" s="63"/>
      <c r="E40" s="147" t="s">
        <v>22</v>
      </c>
      <c r="F40" s="148" t="s">
        <v>91</v>
      </c>
      <c r="G40" s="149"/>
      <c r="H40" s="149"/>
    </row>
    <row r="41" spans="1:8" s="104" customFormat="1" ht="18.75" x14ac:dyDescent="0.3">
      <c r="A41" s="148" t="s">
        <v>23</v>
      </c>
      <c r="B41" s="67"/>
      <c r="C41" s="67"/>
      <c r="D41" s="67"/>
      <c r="E41" s="67"/>
      <c r="F41" s="68"/>
      <c r="G41" s="68"/>
      <c r="H41" s="68"/>
    </row>
    <row r="42" spans="1:8" ht="38.25" customHeight="1" x14ac:dyDescent="0.25">
      <c r="A42" s="171" t="s">
        <v>24</v>
      </c>
      <c r="B42" s="171"/>
      <c r="C42" s="171"/>
      <c r="D42" s="171"/>
      <c r="E42" s="171"/>
      <c r="F42" s="171"/>
      <c r="G42" s="171"/>
      <c r="H42" s="171"/>
    </row>
    <row r="43" spans="1:8" x14ac:dyDescent="0.25">
      <c r="A43" s="1"/>
      <c r="B43" s="8"/>
      <c r="C43" s="8"/>
      <c r="D43" s="8"/>
      <c r="E43" s="8"/>
      <c r="F43" s="7"/>
      <c r="G43" s="7"/>
      <c r="H43" s="7"/>
    </row>
    <row r="44" spans="1:8" ht="33.75" customHeight="1" x14ac:dyDescent="0.35">
      <c r="A44" s="69" t="s">
        <v>62</v>
      </c>
      <c r="B44" s="70" t="s">
        <v>82</v>
      </c>
      <c r="C44" s="8"/>
      <c r="D44" s="8"/>
      <c r="E44" s="8"/>
      <c r="F44" s="7"/>
      <c r="G44" s="7"/>
      <c r="H44" s="7"/>
    </row>
    <row r="45" spans="1:8" ht="34.5" customHeight="1" x14ac:dyDescent="0.3">
      <c r="A45" s="172" t="s">
        <v>61</v>
      </c>
      <c r="B45" s="172"/>
      <c r="C45" s="172"/>
      <c r="D45" s="172"/>
      <c r="E45" s="172"/>
      <c r="F45" s="172"/>
      <c r="G45" s="172"/>
      <c r="H45" s="61"/>
    </row>
    <row r="46" spans="1:8" ht="16.5" x14ac:dyDescent="0.3">
      <c r="A46" s="165" t="s">
        <v>25</v>
      </c>
      <c r="B46" s="165"/>
      <c r="C46" s="165"/>
      <c r="D46" s="165"/>
      <c r="E46" s="165"/>
      <c r="F46" s="165"/>
      <c r="G46" s="165"/>
      <c r="H46" s="61"/>
    </row>
    <row r="47" spans="1:8" ht="7.5" customHeight="1" x14ac:dyDescent="0.3">
      <c r="A47" s="61"/>
      <c r="B47" s="61"/>
      <c r="C47" s="61"/>
      <c r="D47" s="61"/>
      <c r="E47" s="61"/>
      <c r="F47" s="60"/>
      <c r="G47" s="61"/>
      <c r="H47" s="61"/>
    </row>
    <row r="48" spans="1:8" ht="16.5" x14ac:dyDescent="0.3">
      <c r="A48" s="166" t="s">
        <v>26</v>
      </c>
      <c r="B48" s="166"/>
      <c r="C48" s="166"/>
      <c r="D48" s="166"/>
      <c r="E48" s="166"/>
      <c r="F48" s="166"/>
      <c r="G48" s="166"/>
      <c r="H48" s="166"/>
    </row>
    <row r="52" spans="1:10" ht="120" customHeight="1" x14ac:dyDescent="0.25"/>
    <row r="53" spans="1:10" ht="102" customHeight="1" x14ac:dyDescent="0.25"/>
    <row r="57" spans="1:10" s="106" customFormat="1" ht="36" customHeight="1" x14ac:dyDescent="0.25">
      <c r="A57"/>
      <c r="B57"/>
      <c r="C57"/>
      <c r="D57"/>
      <c r="E57"/>
      <c r="F57"/>
      <c r="G57"/>
      <c r="H57"/>
    </row>
    <row r="63" spans="1:10" ht="16.5" x14ac:dyDescent="0.3">
      <c r="I63" s="114">
        <v>0.09</v>
      </c>
      <c r="J63" s="115" t="e">
        <f>#REF!+(#REF!*I63)</f>
        <v>#REF!</v>
      </c>
    </row>
    <row r="64" spans="1:10" ht="16.5" x14ac:dyDescent="0.3">
      <c r="I64" s="114">
        <v>0.09</v>
      </c>
      <c r="J64" s="115" t="e">
        <f>#REF!+(#REF!*I64)</f>
        <v>#REF!</v>
      </c>
    </row>
    <row r="65" spans="1:11" ht="16.5" customHeight="1" x14ac:dyDescent="0.3">
      <c r="I65" s="114">
        <v>0.09</v>
      </c>
      <c r="J65" s="115" t="e">
        <f>#REF!+(#REF!*I65)</f>
        <v>#REF!</v>
      </c>
    </row>
    <row r="66" spans="1:11" s="105" customFormat="1" ht="54.75" customHeight="1" x14ac:dyDescent="0.3">
      <c r="A66"/>
      <c r="B66"/>
      <c r="C66"/>
      <c r="D66"/>
      <c r="E66"/>
      <c r="F66"/>
      <c r="G66"/>
      <c r="H66"/>
      <c r="I66" s="114">
        <v>0.19</v>
      </c>
      <c r="J66" s="115" t="e">
        <f>#REF!+(#REF!*I66)</f>
        <v>#REF!</v>
      </c>
    </row>
    <row r="67" spans="1:11" s="105" customFormat="1" ht="16.5" x14ac:dyDescent="0.3">
      <c r="A67"/>
      <c r="B67"/>
      <c r="C67"/>
      <c r="D67"/>
      <c r="E67"/>
      <c r="F67"/>
      <c r="G67"/>
      <c r="H67"/>
      <c r="I67" s="114">
        <v>0.19</v>
      </c>
      <c r="J67" s="115" t="e">
        <f>#REF!+(#REF!*I67)</f>
        <v>#REF!</v>
      </c>
    </row>
    <row r="77" spans="1:11" ht="23.25" customHeight="1" x14ac:dyDescent="0.3">
      <c r="I77" s="117">
        <v>0.09</v>
      </c>
      <c r="J77" s="118" t="e">
        <f>#REF!+(#REF!*I77)</f>
        <v>#REF!</v>
      </c>
      <c r="K77" s="116"/>
    </row>
    <row r="78" spans="1:11" ht="16.5" x14ac:dyDescent="0.3">
      <c r="I78" s="117">
        <v>0.09</v>
      </c>
      <c r="J78" s="118" t="e">
        <f>#REF!+(#REF!*I78)</f>
        <v>#REF!</v>
      </c>
      <c r="K78" s="116"/>
    </row>
    <row r="79" spans="1:11" ht="16.5" x14ac:dyDescent="0.3">
      <c r="I79" s="117">
        <v>0.19</v>
      </c>
      <c r="J79" s="118" t="e">
        <f>#REF!+(#REF!*I79)</f>
        <v>#REF!</v>
      </c>
      <c r="K79" s="116"/>
    </row>
    <row r="80" spans="1:11" ht="16.5" x14ac:dyDescent="0.3">
      <c r="I80" s="114">
        <v>0.19</v>
      </c>
      <c r="J80" s="115" t="e">
        <f>#REF!+(#REF!*I80)</f>
        <v>#REF!</v>
      </c>
      <c r="K80" s="105"/>
    </row>
    <row r="81" spans="9:11" ht="16.5" x14ac:dyDescent="0.3">
      <c r="I81" s="114">
        <v>0.19</v>
      </c>
      <c r="J81" s="115" t="e">
        <f>#REF!+(#REF!*I81)</f>
        <v>#REF!</v>
      </c>
      <c r="K81" s="105"/>
    </row>
    <row r="103" ht="108" customHeight="1" x14ac:dyDescent="0.25"/>
    <row r="104" ht="68.25" customHeight="1" x14ac:dyDescent="0.25"/>
    <row r="105" ht="36.75" customHeight="1" x14ac:dyDescent="0.25"/>
  </sheetData>
  <sheetProtection algorithmName="SHA-512" hashValue="0jPdSuaEmE4nZ3zFJTj9lBHv4714IeOCJjLFx3KaqhewhAtzhFLfP/j+Qe5p1Xf6t5ynV61NA6jupJ87p05aQA==" saltValue="eAuXw7SFrDz148NjmAKXKA==" spinCount="100000" sheet="1" objects="1" scenarios="1" formatCells="0" formatColumns="0" formatRows="0"/>
  <mergeCells count="22">
    <mergeCell ref="A10:H10"/>
    <mergeCell ref="A11:H11"/>
    <mergeCell ref="A16:H16"/>
    <mergeCell ref="H19:H20"/>
    <mergeCell ref="A22:H22"/>
    <mergeCell ref="A33:G33"/>
    <mergeCell ref="A34:G34"/>
    <mergeCell ref="A35:G35"/>
    <mergeCell ref="A19:A20"/>
    <mergeCell ref="B19:B20"/>
    <mergeCell ref="C19:C20"/>
    <mergeCell ref="D19:D20"/>
    <mergeCell ref="E19:F19"/>
    <mergeCell ref="G19:G20"/>
    <mergeCell ref="A46:G46"/>
    <mergeCell ref="A48:H48"/>
    <mergeCell ref="A37:H37"/>
    <mergeCell ref="A38:H38"/>
    <mergeCell ref="A39:H39"/>
    <mergeCell ref="A40:B40"/>
    <mergeCell ref="A42:H42"/>
    <mergeCell ref="A45:G45"/>
  </mergeCells>
  <conditionalFormatting sqref="H23:H29 H31:H32 H18">
    <cfRule type="cellIs" dxfId="2" priority="5" operator="equal">
      <formula>0</formula>
    </cfRule>
  </conditionalFormatting>
  <conditionalFormatting sqref="H30">
    <cfRule type="cellIs" dxfId="1" priority="2" operator="equal">
      <formula>0</formula>
    </cfRule>
  </conditionalFormatting>
  <conditionalFormatting sqref="H33:H35">
    <cfRule type="cellIs" dxfId="0" priority="1" operator="equal">
      <formula>0</formula>
    </cfRule>
  </conditionalFormatting>
  <dataValidations count="1">
    <dataValidation type="list" allowBlank="1" showInputMessage="1" showErrorMessage="1" sqref="E23:E32" xr:uid="{4BF89C32-BF17-4548-BCFA-209826379992}">
      <formula1>"DA,NU"</formula1>
    </dataValidation>
  </dataValidations>
  <pageMargins left="0.7" right="0.7" top="0.75" bottom="0.7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Lot I</vt:lpstr>
      <vt:lpstr>Lot II</vt:lpstr>
      <vt:lpstr>Lot III</vt:lpstr>
      <vt:lpstr>Lot IV</vt:lpstr>
      <vt:lpstr>Lot V</vt:lpstr>
      <vt:lpstr>Lot VI</vt:lpstr>
      <vt:lpstr>'Lot I'!Print_Area</vt:lpstr>
      <vt:lpstr>'Lot II'!Print_Area</vt:lpstr>
      <vt:lpstr>'Lot III'!Print_Area</vt:lpstr>
      <vt:lpstr>'Lot IV'!Print_Area</vt:lpstr>
      <vt:lpstr>'Lot V'!Print_Area</vt:lpstr>
      <vt:lpstr>'Lot VI'!Print_Area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Monica LAZĂR</cp:lastModifiedBy>
  <cp:lastPrinted>2023-01-04T08:19:05Z</cp:lastPrinted>
  <dcterms:created xsi:type="dcterms:W3CDTF">2020-05-07T09:02:37Z</dcterms:created>
  <dcterms:modified xsi:type="dcterms:W3CDTF">2023-01-05T14:08:06Z</dcterms:modified>
</cp:coreProperties>
</file>