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490" yWindow="65521" windowWidth="11520" windowHeight="9945" activeTab="3"/>
  </bookViews>
  <sheets>
    <sheet name="A 1 Sinteza executie trim. 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 '!$A$1:$F$19</definedName>
    <definedName name="_xlnm.Print_Area" localSheetId="2">'A 3 ch personal pe bugete'!$A$2:$L$14</definedName>
    <definedName name="_xlnm.Print_Area" localSheetId="3">'A 4 OPC BS p'!$A$1:$H$65</definedName>
    <definedName name="_xlnm.Print_Area" localSheetId="1">'Anexa 2 '!$A$2:$I$54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<sst xmlns="http://schemas.openxmlformats.org/spreadsheetml/2006/main" count="186" uniqueCount="173">
  <si>
    <t xml:space="preserve">   </t>
  </si>
  <si>
    <t xml:space="preserve">    </t>
  </si>
  <si>
    <t>mil.lei</t>
  </si>
  <si>
    <t>% din PIB</t>
  </si>
  <si>
    <t>% din total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</si>
  <si>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</si>
  <si>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</si>
  <si>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</si>
  <si>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</si>
  <si>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</si>
  <si>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</si>
  <si>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</si>
  <si>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</si>
  <si>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</si>
  <si>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</si>
  <si>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</si>
  <si>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</si>
  <si>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</si>
  <si>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</si>
  <si>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</si>
  <si>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</si>
  <si>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</si>
  <si>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</si>
  <si>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</si>
  <si>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</si>
  <si>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</si>
  <si>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</si>
  <si>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</si>
  <si>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</si>
  <si>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</si>
  <si>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</si>
  <si>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</si>
  <si>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</si>
  <si>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</si>
  <si>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</si>
  <si>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</si>
  <si>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</si>
  <si>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</si>
  <si>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</si>
  <si>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</si>
  <si>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</si>
  <si>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</si>
  <si>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</si>
  <si>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</si>
  <si>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</si>
  <si>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</si>
  <si>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</si>
  <si>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</si>
  <si>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</si>
  <si>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</si>
  <si>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>% din total program anual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</si>
  <si>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</si>
  <si>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</si>
  <si>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</si>
  <si>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</si>
  <si>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</si>
  <si>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</si>
  <si>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</si>
  <si>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</si>
  <si>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</si>
  <si>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</si>
  <si>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</si>
  <si>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</si>
  <si>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</si>
  <si>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</si>
  <si>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</si>
  <si>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</si>
  <si>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</si>
  <si>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</si>
  <si>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</si>
  <si>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</si>
  <si>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</si>
  <si>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</si>
  <si>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</si>
  <si>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</si>
  <si>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</si>
  <si>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</si>
  <si>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</si>
  <si>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</si>
  <si>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</si>
  <si>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t>mii lei</t>
  </si>
  <si>
    <t>Autoritatea pentru Administrarea Activelor Statului</t>
  </si>
  <si>
    <t xml:space="preserve">         EXECUŢIA BUGETULUI GENERAL CONSOLIDAT   </t>
  </si>
  <si>
    <t>Program Trim. I</t>
  </si>
  <si>
    <t>Execuţie trim. I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</si>
  <si>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</si>
  <si>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</si>
  <si>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</si>
  <si>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</si>
  <si>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</si>
  <si>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</si>
  <si>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</si>
  <si>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</si>
  <si>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</si>
  <si>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</si>
  <si>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</si>
  <si>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Public </t>
  </si>
  <si>
    <t xml:space="preserve">Consiliul Superior al Magistraturii 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</si>
  <si>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</si>
  <si>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</si>
  <si>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</si>
  <si>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</si>
  <si>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</si>
  <si>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</si>
  <si>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pentru Studierea Arhivelor Securității </t>
  </si>
  <si>
    <t xml:space="preserve">Consiliul Național al Audiovizualului </t>
  </si>
  <si>
    <t xml:space="preserve">Ministerul Justiției </t>
  </si>
  <si>
    <t xml:space="preserve">Ministerul Apărării Naționale </t>
  </si>
  <si>
    <t xml:space="preserve">Ministerul Agriculturii și Dezvoltării Rurale </t>
  </si>
  <si>
    <t xml:space="preserve">Ministerul Sănătății </t>
  </si>
  <si>
    <t xml:space="preserve">Agenția Națională de Integritate </t>
  </si>
  <si>
    <t xml:space="preserve">Serviciul Român de Informații </t>
  </si>
  <si>
    <t xml:space="preserve">Serviciul de Informații Externe </t>
  </si>
  <si>
    <t xml:space="preserve">Serviciul de Protecție și Pază </t>
  </si>
  <si>
    <t xml:space="preserve">Serviciul de Telecomunicații Speciale 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</si>
  <si>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</si>
  <si>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</si>
  <si>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</si>
  <si>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Oficiul Registrului Național al Informațiilor Secrete de Stat </t>
  </si>
  <si>
    <t xml:space="preserve">Consiliul Național pentru Combaterea Discriminării </t>
  </si>
  <si>
    <t xml:space="preserve">Agentia Națională de Presă AGERPRES </t>
  </si>
  <si>
    <t xml:space="preserve">Institutul Cultural Român </t>
  </si>
  <si>
    <t xml:space="preserve">Autoritatea Electorală Permanentă </t>
  </si>
  <si>
    <t xml:space="preserve">Autoritatea Națională de Supraveghere a Prelucrării Datelor cu Caracter Personal </t>
  </si>
  <si>
    <t xml:space="preserve">Consiliul Economic și Social </t>
  </si>
  <si>
    <t>Consiliul Național de Soluționare a Contestațiilor</t>
  </si>
  <si>
    <t>Autoritatea Națională pentru Restituirea Proprietăților</t>
  </si>
  <si>
    <t>Consiliul de monitorizare a implementării Convenției</t>
  </si>
  <si>
    <t xml:space="preserve">         PIB* - milioane lei  </t>
  </si>
  <si>
    <t>Ministerul Mediului, Apelor si Pădurilor</t>
  </si>
  <si>
    <t xml:space="preserve">Ministerul Culturii </t>
  </si>
  <si>
    <t xml:space="preserve">Plati efectuate in anii precedenti si recuperate in anul curent </t>
  </si>
  <si>
    <t>TOTAL - program anual**</t>
  </si>
  <si>
    <t>Ministerul Dezvoltării, Lucrărilor Publice și Administrației</t>
  </si>
  <si>
    <t>Ministerul Finanțelor</t>
  </si>
  <si>
    <t xml:space="preserve">Ministerul Transporturilor și Infrastructurii  </t>
  </si>
  <si>
    <t>Ministerul Educaţiei</t>
  </si>
  <si>
    <t>Ministerul Energiei</t>
  </si>
  <si>
    <t xml:space="preserve">Societatea Română de Radiodifuziune </t>
  </si>
  <si>
    <t xml:space="preserve">Societatea Română de Televiziune </t>
  </si>
  <si>
    <t xml:space="preserve">Ministerul Investițiilor și Proiectelor Europene </t>
  </si>
  <si>
    <t>Academia Oamenilor de Știință din România</t>
  </si>
  <si>
    <t xml:space="preserve">Ministerul Finanțelor-Acțiuni Generale </t>
  </si>
  <si>
    <r>
      <t xml:space="preserve"> </t>
    </r>
    <r>
      <rPr>
        <b/>
        <sz val="12"/>
        <color indexed="8"/>
        <rFont val="Tahoma"/>
        <family val="2"/>
      </rPr>
      <t>TOTAL din care:</t>
    </r>
  </si>
  <si>
    <t xml:space="preserve"> </t>
  </si>
  <si>
    <t>Ministerul Muncii și Solidarității Sociale</t>
  </si>
  <si>
    <t>Ministerul Sportului</t>
  </si>
  <si>
    <t>Ministerul Economiei</t>
  </si>
  <si>
    <t>Ministerul Antreprenoriatului si Turismului</t>
  </si>
  <si>
    <t>Ministerul Cercetării, Inovării și Digitalizării</t>
  </si>
  <si>
    <t>Ministerul Familiei, Tineretului si Egalitatii de Sanse</t>
  </si>
  <si>
    <t>Sume aferente asistentei financiare nerambursabile alocate pentru PNRR</t>
  </si>
  <si>
    <t>Proiecte cu finantare din sumele reprezentand asistenta financiara nerambursabila aferenta PNRR</t>
  </si>
  <si>
    <t>Fonduri de rezervă</t>
  </si>
  <si>
    <t>Proiecte cu finantare din sumele aferente componentei de imprumut a PNRR</t>
  </si>
  <si>
    <t>PIB*</t>
  </si>
  <si>
    <t>* PIB actualizat conform prognozei de iarnă a Comisiei Nationale de Strategie și Prognoză</t>
  </si>
  <si>
    <t>Program trim. I 2023 actualizat**</t>
  </si>
  <si>
    <t>Realizari trim. I 2023</t>
  </si>
  <si>
    <t>Grad de realizare trim.I 2023</t>
  </si>
  <si>
    <t xml:space="preserve">   -pe anul 2023 -</t>
  </si>
  <si>
    <t>**program actualizat 31 martie 2023</t>
  </si>
  <si>
    <t>Program 2023
iniţial</t>
  </si>
  <si>
    <t>Program           2023 
actualizat</t>
  </si>
  <si>
    <t>Program trimestrul I 2023
iniţial</t>
  </si>
  <si>
    <t>Program trimestrul I 2023
actualizat</t>
  </si>
  <si>
    <t>Execuţie trimestrul I 2023</t>
  </si>
  <si>
    <t>Program trimestrul I 2023 iniţial</t>
  </si>
  <si>
    <t>Program trimestrul I 2023 actualizat</t>
  </si>
  <si>
    <t>CHELTUIELI DE PERSONAL 2023</t>
  </si>
  <si>
    <t>Program           2023                     iniţial</t>
  </si>
  <si>
    <t>Program         2023       actualizat</t>
  </si>
  <si>
    <t>**program actualizat la data de 31 martie 2023</t>
  </si>
</sst>
</file>

<file path=xl/styles.xml><?xml version="1.0" encoding="utf-8"?>
<styleSheet xmlns="http://schemas.openxmlformats.org/spreadsheetml/2006/main">
  <numFmts count="6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  <numFmt numFmtId="221" formatCode="#,##0.000000000"/>
  </numFmts>
  <fonts count="100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9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sz val="10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4"/>
      <name val="Tahoma"/>
      <family val="2"/>
    </font>
    <font>
      <i/>
      <sz val="12"/>
      <name val="Tahoma"/>
      <family val="2"/>
    </font>
    <font>
      <sz val="11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i/>
      <sz val="11"/>
      <name val="Tahoma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sz val="12"/>
      <color theme="1"/>
      <name val="Tahoma"/>
      <family val="2"/>
    </font>
    <font>
      <sz val="12"/>
      <color theme="1"/>
      <name val="Arial"/>
      <family val="2"/>
    </font>
    <font>
      <b/>
      <sz val="12"/>
      <color theme="1"/>
      <name val="Tahoma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7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76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76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171" fontId="0" fillId="0" borderId="0" applyFont="0" applyFill="0" applyBorder="0" applyAlignment="0" applyProtection="0"/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84" fontId="21" fillId="0" borderId="0">
      <alignment/>
      <protection/>
    </xf>
    <xf numFmtId="184" fontId="77" fillId="0" borderId="0">
      <alignment/>
      <protection/>
    </xf>
    <xf numFmtId="184" fontId="77" fillId="0" borderId="0">
      <alignment/>
      <protection/>
    </xf>
    <xf numFmtId="169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0" fontId="44" fillId="0" borderId="0">
      <alignment/>
      <protection/>
    </xf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78" fillId="0" borderId="17">
      <alignment/>
      <protection/>
    </xf>
    <xf numFmtId="0" fontId="78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79" fillId="0" borderId="1">
      <alignment horizontal="left"/>
      <protection locked="0"/>
    </xf>
    <xf numFmtId="0" fontId="79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0" fillId="0" borderId="0">
      <alignment/>
      <protection/>
    </xf>
    <xf numFmtId="0" fontId="80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43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14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3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14" fontId="74" fillId="0" borderId="0" xfId="0" applyNumberFormat="1" applyFont="1" applyAlignment="1">
      <alignment/>
    </xf>
    <xf numFmtId="0" fontId="0" fillId="0" borderId="0" xfId="575" applyFont="1">
      <alignment/>
      <protection/>
    </xf>
    <xf numFmtId="0" fontId="0" fillId="0" borderId="0" xfId="575" applyFont="1" applyAlignment="1">
      <alignment horizontal="center" vertical="center"/>
      <protection/>
    </xf>
    <xf numFmtId="4" fontId="74" fillId="0" borderId="0" xfId="574" applyNumberFormat="1" applyFont="1" applyFill="1" applyBorder="1">
      <alignment/>
      <protection/>
    </xf>
    <xf numFmtId="0" fontId="74" fillId="0" borderId="0" xfId="574" applyFont="1" applyFill="1" applyBorder="1">
      <alignment/>
      <protection/>
    </xf>
    <xf numFmtId="0" fontId="75" fillId="0" borderId="0" xfId="574" applyFont="1" applyFill="1" applyBorder="1">
      <alignment/>
      <protection/>
    </xf>
    <xf numFmtId="0" fontId="75" fillId="0" borderId="0" xfId="574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0" fontId="75" fillId="50" borderId="0" xfId="574" applyFont="1" applyFill="1" applyBorder="1" applyAlignment="1">
      <alignment/>
      <protection/>
    </xf>
    <xf numFmtId="0" fontId="74" fillId="50" borderId="0" xfId="574" applyFont="1" applyFill="1" applyBorder="1" applyAlignment="1">
      <alignment vertical="top" wrapText="1"/>
      <protection/>
    </xf>
    <xf numFmtId="4" fontId="74" fillId="50" borderId="0" xfId="574" applyNumberFormat="1" applyFont="1" applyFill="1" applyBorder="1">
      <alignment/>
      <protection/>
    </xf>
    <xf numFmtId="0" fontId="74" fillId="50" borderId="0" xfId="574" applyFont="1" applyFill="1" applyBorder="1">
      <alignment/>
      <protection/>
    </xf>
    <xf numFmtId="0" fontId="75" fillId="50" borderId="0" xfId="574" applyFont="1" applyFill="1" applyBorder="1">
      <alignment/>
      <protection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0" fontId="75" fillId="51" borderId="0" xfId="574" applyFont="1" applyFill="1" applyBorder="1" applyAlignment="1">
      <alignment horizontal="center"/>
      <protection/>
    </xf>
    <xf numFmtId="0" fontId="75" fillId="51" borderId="0" xfId="574" applyFont="1" applyFill="1" applyBorder="1">
      <alignment/>
      <protection/>
    </xf>
    <xf numFmtId="3" fontId="75" fillId="51" borderId="0" xfId="574" applyNumberFormat="1" applyFont="1" applyFill="1" applyBorder="1">
      <alignment/>
      <protection/>
    </xf>
    <xf numFmtId="0" fontId="74" fillId="51" borderId="0" xfId="574" applyFont="1" applyFill="1" applyBorder="1">
      <alignment/>
      <protection/>
    </xf>
    <xf numFmtId="0" fontId="34" fillId="51" borderId="0" xfId="0" applyFont="1" applyFill="1" applyBorder="1" applyAlignment="1">
      <alignment wrapText="1"/>
    </xf>
    <xf numFmtId="0" fontId="34" fillId="51" borderId="0" xfId="0" applyFont="1" applyFill="1" applyBorder="1" applyAlignment="1">
      <alignment vertical="top" wrapText="1"/>
    </xf>
    <xf numFmtId="0" fontId="75" fillId="51" borderId="0" xfId="574" applyFont="1" applyFill="1" applyBorder="1" applyAlignment="1">
      <alignment horizontal="center"/>
      <protection/>
    </xf>
    <xf numFmtId="0" fontId="0" fillId="51" borderId="0" xfId="0" applyFill="1" applyAlignment="1">
      <alignment/>
    </xf>
    <xf numFmtId="172" fontId="0" fillId="51" borderId="0" xfId="0" applyNumberFormat="1" applyFill="1" applyAlignment="1">
      <alignment/>
    </xf>
    <xf numFmtId="174" fontId="0" fillId="51" borderId="0" xfId="0" applyNumberFormat="1" applyFill="1" applyAlignment="1">
      <alignment/>
    </xf>
    <xf numFmtId="172" fontId="96" fillId="51" borderId="0" xfId="0" applyNumberFormat="1" applyFont="1" applyFill="1" applyBorder="1" applyAlignment="1" applyProtection="1">
      <alignment horizontal="center"/>
      <protection locked="0"/>
    </xf>
    <xf numFmtId="176" fontId="72" fillId="51" borderId="0" xfId="0" applyNumberFormat="1" applyFont="1" applyFill="1" applyBorder="1" applyAlignment="1" applyProtection="1">
      <alignment horizontal="right" vertical="center"/>
      <protection/>
    </xf>
    <xf numFmtId="0" fontId="0" fillId="51" borderId="0" xfId="575" applyFont="1" applyFill="1">
      <alignment/>
      <protection/>
    </xf>
    <xf numFmtId="0" fontId="0" fillId="51" borderId="0" xfId="575" applyFont="1" applyFill="1" applyAlignment="1">
      <alignment horizontal="center" vertical="center"/>
      <protection/>
    </xf>
    <xf numFmtId="172" fontId="0" fillId="51" borderId="0" xfId="575" applyNumberFormat="1" applyFont="1" applyFill="1">
      <alignment/>
      <protection/>
    </xf>
    <xf numFmtId="3" fontId="0" fillId="51" borderId="0" xfId="575" applyNumberFormat="1" applyFont="1" applyFill="1">
      <alignment/>
      <protection/>
    </xf>
    <xf numFmtId="4" fontId="74" fillId="51" borderId="0" xfId="574" applyNumberFormat="1" applyFont="1" applyFill="1" applyBorder="1">
      <alignment/>
      <protection/>
    </xf>
    <xf numFmtId="4" fontId="72" fillId="51" borderId="0" xfId="0" applyNumberFormat="1" applyFont="1" applyFill="1" applyBorder="1" applyAlignment="1" applyProtection="1">
      <alignment horizontal="center" vertical="center"/>
      <protection locked="0"/>
    </xf>
    <xf numFmtId="0" fontId="81" fillId="50" borderId="0" xfId="574" applyFont="1" applyFill="1" applyBorder="1">
      <alignment/>
      <protection/>
    </xf>
    <xf numFmtId="0" fontId="82" fillId="50" borderId="21" xfId="574" applyFont="1" applyFill="1" applyBorder="1">
      <alignment/>
      <protection/>
    </xf>
    <xf numFmtId="0" fontId="81" fillId="50" borderId="21" xfId="574" applyFont="1" applyFill="1" applyBorder="1">
      <alignment/>
      <protection/>
    </xf>
    <xf numFmtId="0" fontId="87" fillId="50" borderId="21" xfId="574" applyFont="1" applyFill="1" applyBorder="1" applyAlignment="1">
      <alignment horizontal="center"/>
      <protection/>
    </xf>
    <xf numFmtId="0" fontId="84" fillId="50" borderId="0" xfId="575" applyFont="1" applyFill="1">
      <alignment/>
      <protection/>
    </xf>
    <xf numFmtId="172" fontId="85" fillId="50" borderId="0" xfId="0" applyNumberFormat="1" applyFont="1" applyFill="1" applyAlignment="1" applyProtection="1">
      <alignment horizontal="center"/>
      <protection locked="0"/>
    </xf>
    <xf numFmtId="172" fontId="86" fillId="50" borderId="0" xfId="573" applyNumberFormat="1" applyFont="1" applyFill="1" applyBorder="1" applyAlignment="1">
      <alignment horizontal="right"/>
      <protection/>
    </xf>
    <xf numFmtId="172" fontId="86" fillId="50" borderId="0" xfId="0" applyNumberFormat="1" applyFont="1" applyFill="1" applyAlignment="1" applyProtection="1">
      <alignment horizontal="center"/>
      <protection locked="0"/>
    </xf>
    <xf numFmtId="172" fontId="85" fillId="50" borderId="0" xfId="0" applyNumberFormat="1" applyFont="1" applyFill="1" applyBorder="1" applyAlignment="1" applyProtection="1">
      <alignment horizontal="right"/>
      <protection locked="0"/>
    </xf>
    <xf numFmtId="172" fontId="89" fillId="50" borderId="22" xfId="0" applyNumberFormat="1" applyFont="1" applyFill="1" applyBorder="1" applyAlignment="1" applyProtection="1">
      <alignment/>
      <protection locked="0"/>
    </xf>
    <xf numFmtId="49" fontId="85" fillId="50" borderId="22" xfId="0" applyNumberFormat="1" applyFont="1" applyFill="1" applyBorder="1" applyAlignment="1" applyProtection="1">
      <alignment horizontal="right"/>
      <protection locked="0"/>
    </xf>
    <xf numFmtId="172" fontId="85" fillId="50" borderId="0" xfId="0" applyNumberFormat="1" applyFont="1" applyFill="1" applyBorder="1" applyAlignment="1" applyProtection="1">
      <alignment horizontal="center"/>
      <protection locked="0"/>
    </xf>
    <xf numFmtId="172" fontId="86" fillId="50" borderId="0" xfId="0" applyNumberFormat="1" applyFont="1" applyFill="1" applyBorder="1" applyAlignment="1" applyProtection="1">
      <alignment horizontal="right"/>
      <protection locked="0"/>
    </xf>
    <xf numFmtId="172" fontId="85" fillId="50" borderId="23" xfId="0" applyNumberFormat="1" applyFont="1" applyFill="1" applyBorder="1" applyAlignment="1" applyProtection="1">
      <alignment horizontal="center"/>
      <protection locked="0"/>
    </xf>
    <xf numFmtId="0" fontId="86" fillId="50" borderId="24" xfId="573" applyFont="1" applyFill="1" applyBorder="1" applyAlignment="1">
      <alignment horizontal="center" vertical="center" wrapText="1"/>
      <protection/>
    </xf>
    <xf numFmtId="0" fontId="86" fillId="50" borderId="25" xfId="573" applyFont="1" applyFill="1" applyBorder="1" applyAlignment="1" quotePrefix="1">
      <alignment horizontal="center" vertical="center" wrapText="1"/>
      <protection/>
    </xf>
    <xf numFmtId="172" fontId="88" fillId="50" borderId="21" xfId="0" applyNumberFormat="1" applyFont="1" applyFill="1" applyBorder="1" applyAlignment="1" applyProtection="1">
      <alignment horizontal="center"/>
      <protection locked="0"/>
    </xf>
    <xf numFmtId="0" fontId="90" fillId="0" borderId="21" xfId="573" applyFont="1" applyFill="1" applyBorder="1" applyAlignment="1">
      <alignment horizontal="center"/>
      <protection/>
    </xf>
    <xf numFmtId="172" fontId="90" fillId="50" borderId="21" xfId="0" applyNumberFormat="1" applyFont="1" applyFill="1" applyBorder="1" applyAlignment="1" applyProtection="1">
      <alignment horizontal="center" wrapText="1"/>
      <protection locked="0"/>
    </xf>
    <xf numFmtId="0" fontId="90" fillId="0" borderId="21" xfId="573" applyFont="1" applyFill="1" applyBorder="1" applyAlignment="1">
      <alignment horizontal="center" wrapText="1"/>
      <protection/>
    </xf>
    <xf numFmtId="172" fontId="86" fillId="50" borderId="0" xfId="0" applyNumberFormat="1" applyFont="1" applyFill="1" applyBorder="1" applyAlignment="1" applyProtection="1">
      <alignment vertical="center"/>
      <protection locked="0"/>
    </xf>
    <xf numFmtId="172" fontId="85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right"/>
      <protection/>
    </xf>
    <xf numFmtId="172" fontId="86" fillId="50" borderId="0" xfId="0" applyNumberFormat="1" applyFont="1" applyFill="1" applyBorder="1" applyAlignment="1" applyProtection="1">
      <alignment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86" fillId="50" borderId="0" xfId="0" applyNumberFormat="1" applyFont="1" applyFill="1" applyBorder="1" applyAlignment="1" applyProtection="1">
      <alignment horizontal="left" vertical="center" indent="4"/>
      <protection/>
    </xf>
    <xf numFmtId="172" fontId="86" fillId="50" borderId="0" xfId="0" applyNumberFormat="1" applyFont="1" applyFill="1" applyBorder="1" applyAlignment="1">
      <alignment horizontal="left" vertical="center" indent="2"/>
    </xf>
    <xf numFmtId="172" fontId="86" fillId="50" borderId="0" xfId="0" applyNumberFormat="1" applyFont="1" applyFill="1" applyBorder="1" applyAlignment="1" applyProtection="1">
      <alignment horizontal="left" vertical="center" indent="2"/>
      <protection/>
    </xf>
    <xf numFmtId="172" fontId="86" fillId="50" borderId="0" xfId="0" applyNumberFormat="1" applyFont="1" applyFill="1" applyBorder="1" applyAlignment="1">
      <alignment vertical="center"/>
    </xf>
    <xf numFmtId="172" fontId="86" fillId="50" borderId="0" xfId="0" applyNumberFormat="1" applyFont="1" applyFill="1" applyBorder="1" applyAlignment="1" applyProtection="1">
      <alignment horizontal="left" indent="1"/>
      <protection/>
    </xf>
    <xf numFmtId="172" fontId="86" fillId="50" borderId="0" xfId="0" applyNumberFormat="1" applyFont="1" applyFill="1" applyBorder="1" applyAlignment="1">
      <alignment horizontal="right" vertical="center"/>
    </xf>
    <xf numFmtId="172" fontId="86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 applyProtection="1">
      <alignment horizontal="right" vertical="center"/>
      <protection/>
    </xf>
    <xf numFmtId="172" fontId="85" fillId="50" borderId="0" xfId="0" applyNumberFormat="1" applyFont="1" applyFill="1" applyBorder="1" applyAlignment="1">
      <alignment horizontal="right" vertical="center"/>
    </xf>
    <xf numFmtId="176" fontId="91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594" applyNumberFormat="1" applyFont="1" applyFill="1" applyBorder="1" applyAlignment="1" applyProtection="1">
      <alignment horizontal="center" vertical="center"/>
      <protection locked="0"/>
    </xf>
    <xf numFmtId="176" fontId="92" fillId="50" borderId="0" xfId="0" applyNumberFormat="1" applyFont="1" applyFill="1" applyBorder="1" applyAlignment="1" applyProtection="1">
      <alignment horizontal="center" vertical="center"/>
      <protection locked="0"/>
    </xf>
    <xf numFmtId="176" fontId="86" fillId="50" borderId="0" xfId="0" applyNumberFormat="1" applyFont="1" applyFill="1" applyBorder="1" applyAlignment="1" applyProtection="1">
      <alignment horizontal="center" vertical="center"/>
      <protection locked="0"/>
    </xf>
    <xf numFmtId="176" fontId="85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 applyProtection="1">
      <alignment horizontal="center" vertical="center"/>
      <protection/>
    </xf>
    <xf numFmtId="176" fontId="86" fillId="50" borderId="0" xfId="0" applyNumberFormat="1" applyFont="1" applyFill="1" applyBorder="1" applyAlignment="1">
      <alignment horizontal="center" vertical="center"/>
    </xf>
    <xf numFmtId="172" fontId="86" fillId="50" borderId="0" xfId="0" applyNumberFormat="1" applyFont="1" applyFill="1" applyBorder="1" applyAlignment="1" applyProtection="1">
      <alignment horizontal="center" vertical="center"/>
      <protection/>
    </xf>
    <xf numFmtId="0" fontId="84" fillId="50" borderId="0" xfId="0" applyFont="1" applyFill="1" applyAlignment="1">
      <alignment/>
    </xf>
    <xf numFmtId="0" fontId="84" fillId="50" borderId="25" xfId="0" applyFont="1" applyFill="1" applyBorder="1" applyAlignment="1">
      <alignment/>
    </xf>
    <xf numFmtId="0" fontId="84" fillId="50" borderId="25" xfId="0" applyFont="1" applyFill="1" applyBorder="1" applyAlignment="1">
      <alignment horizontal="right"/>
    </xf>
    <xf numFmtId="0" fontId="84" fillId="0" borderId="0" xfId="0" applyFont="1" applyBorder="1" applyAlignment="1">
      <alignment/>
    </xf>
    <xf numFmtId="0" fontId="84" fillId="0" borderId="25" xfId="0" applyFont="1" applyBorder="1" applyAlignment="1">
      <alignment/>
    </xf>
    <xf numFmtId="0" fontId="84" fillId="0" borderId="26" xfId="0" applyFont="1" applyBorder="1" applyAlignment="1">
      <alignment horizontal="center"/>
    </xf>
    <xf numFmtId="0" fontId="84" fillId="0" borderId="0" xfId="0" applyFont="1" applyAlignment="1">
      <alignment/>
    </xf>
    <xf numFmtId="0" fontId="82" fillId="50" borderId="27" xfId="0" applyFont="1" applyFill="1" applyBorder="1" applyAlignment="1">
      <alignment horizontal="center"/>
    </xf>
    <xf numFmtId="172" fontId="82" fillId="51" borderId="27" xfId="0" applyNumberFormat="1" applyFont="1" applyFill="1" applyBorder="1" applyAlignment="1">
      <alignment/>
    </xf>
    <xf numFmtId="172" fontId="82" fillId="0" borderId="0" xfId="0" applyNumberFormat="1" applyFont="1" applyAlignment="1">
      <alignment/>
    </xf>
    <xf numFmtId="0" fontId="84" fillId="50" borderId="22" xfId="0" applyFont="1" applyFill="1" applyBorder="1" applyAlignment="1">
      <alignment horizontal="center"/>
    </xf>
    <xf numFmtId="174" fontId="82" fillId="50" borderId="22" xfId="0" applyNumberFormat="1" applyFont="1" applyFill="1" applyBorder="1" applyAlignment="1">
      <alignment/>
    </xf>
    <xf numFmtId="0" fontId="82" fillId="50" borderId="22" xfId="0" applyFont="1" applyFill="1" applyBorder="1" applyAlignment="1">
      <alignment/>
    </xf>
    <xf numFmtId="4" fontId="82" fillId="50" borderId="22" xfId="0" applyNumberFormat="1" applyFont="1" applyFill="1" applyBorder="1" applyAlignment="1">
      <alignment/>
    </xf>
    <xf numFmtId="0" fontId="82" fillId="50" borderId="0" xfId="0" applyFont="1" applyFill="1" applyAlignment="1">
      <alignment horizontal="center"/>
    </xf>
    <xf numFmtId="220" fontId="82" fillId="51" borderId="0" xfId="205" applyNumberFormat="1" applyFont="1" applyFill="1" applyAlignment="1">
      <alignment/>
    </xf>
    <xf numFmtId="172" fontId="84" fillId="50" borderId="0" xfId="0" applyNumberFormat="1" applyFont="1" applyFill="1" applyAlignment="1">
      <alignment/>
    </xf>
    <xf numFmtId="172" fontId="82" fillId="50" borderId="0" xfId="0" applyNumberFormat="1" applyFont="1" applyFill="1" applyBorder="1" applyAlignment="1">
      <alignment/>
    </xf>
    <xf numFmtId="172" fontId="84" fillId="0" borderId="0" xfId="0" applyNumberFormat="1" applyFont="1" applyAlignment="1">
      <alignment/>
    </xf>
    <xf numFmtId="0" fontId="84" fillId="50" borderId="0" xfId="0" applyFont="1" applyFill="1" applyAlignment="1">
      <alignment horizontal="left"/>
    </xf>
    <xf numFmtId="0" fontId="84" fillId="50" borderId="22" xfId="0" applyFont="1" applyFill="1" applyBorder="1" applyAlignment="1">
      <alignment/>
    </xf>
    <xf numFmtId="2" fontId="82" fillId="50" borderId="22" xfId="0" applyNumberFormat="1" applyFont="1" applyFill="1" applyBorder="1" applyAlignment="1">
      <alignment/>
    </xf>
    <xf numFmtId="0" fontId="82" fillId="50" borderId="0" xfId="0" applyFont="1" applyFill="1" applyAlignment="1" quotePrefix="1">
      <alignment horizontal="center"/>
    </xf>
    <xf numFmtId="172" fontId="82" fillId="50" borderId="0" xfId="0" applyNumberFormat="1" applyFont="1" applyFill="1" applyAlignment="1">
      <alignment/>
    </xf>
    <xf numFmtId="0" fontId="87" fillId="51" borderId="0" xfId="0" applyFont="1" applyFill="1" applyAlignment="1">
      <alignment/>
    </xf>
    <xf numFmtId="4" fontId="87" fillId="50" borderId="0" xfId="574" applyNumberFormat="1" applyFont="1" applyFill="1" applyBorder="1">
      <alignment/>
      <protection/>
    </xf>
    <xf numFmtId="4" fontId="71" fillId="51" borderId="0" xfId="574" applyNumberFormat="1" applyFont="1" applyFill="1" applyBorder="1" applyAlignment="1">
      <alignment horizontal="right" vertical="center"/>
      <protection/>
    </xf>
    <xf numFmtId="4" fontId="97" fillId="51" borderId="0" xfId="574" applyNumberFormat="1" applyFont="1" applyFill="1" applyBorder="1" applyAlignment="1">
      <alignment horizontal="right" vertical="center"/>
      <protection/>
    </xf>
    <xf numFmtId="0" fontId="98" fillId="51" borderId="0" xfId="0" applyFont="1" applyFill="1" applyBorder="1" applyAlignment="1">
      <alignment horizontal="center" vertical="center" wrapText="1"/>
    </xf>
    <xf numFmtId="0" fontId="98" fillId="51" borderId="0" xfId="0" applyFont="1" applyFill="1" applyBorder="1" applyAlignment="1">
      <alignment horizontal="left" vertical="center" wrapText="1"/>
    </xf>
    <xf numFmtId="4" fontId="71" fillId="51" borderId="0" xfId="574" applyNumberFormat="1" applyFont="1" applyFill="1" applyBorder="1" applyAlignment="1">
      <alignment vertical="center"/>
      <protection/>
    </xf>
    <xf numFmtId="0" fontId="85" fillId="50" borderId="0" xfId="575" applyFont="1" applyFill="1">
      <alignment/>
      <protection/>
    </xf>
    <xf numFmtId="0" fontId="85" fillId="0" borderId="28" xfId="575" applyFont="1" applyBorder="1" applyAlignment="1">
      <alignment horizontal="center" vertical="center" wrapText="1"/>
      <protection/>
    </xf>
    <xf numFmtId="0" fontId="85" fillId="0" borderId="29" xfId="575" applyFont="1" applyBorder="1" applyAlignment="1">
      <alignment horizontal="center" vertical="center" wrapText="1"/>
      <protection/>
    </xf>
    <xf numFmtId="172" fontId="85" fillId="0" borderId="28" xfId="575" applyNumberFormat="1" applyFont="1" applyBorder="1">
      <alignment/>
      <protection/>
    </xf>
    <xf numFmtId="172" fontId="85" fillId="0" borderId="29" xfId="575" applyNumberFormat="1" applyFont="1" applyBorder="1">
      <alignment/>
      <protection/>
    </xf>
    <xf numFmtId="172" fontId="85" fillId="0" borderId="29" xfId="601" applyNumberFormat="1" applyFont="1" applyBorder="1" applyAlignment="1">
      <alignment/>
    </xf>
    <xf numFmtId="176" fontId="85" fillId="0" borderId="29" xfId="601" applyNumberFormat="1" applyFont="1" applyBorder="1" applyAlignment="1">
      <alignment/>
    </xf>
    <xf numFmtId="172" fontId="97" fillId="51" borderId="0" xfId="575" applyNumberFormat="1" applyFont="1" applyFill="1" applyBorder="1" applyAlignment="1">
      <alignment horizontal="right" vertical="center"/>
      <protection/>
    </xf>
    <xf numFmtId="172" fontId="97" fillId="51" borderId="0" xfId="575" applyNumberFormat="1" applyFont="1" applyFill="1" applyAlignment="1">
      <alignment horizontal="right" vertical="center"/>
      <protection/>
    </xf>
    <xf numFmtId="172" fontId="97" fillId="50" borderId="0" xfId="575" applyNumberFormat="1" applyFont="1" applyFill="1" applyBorder="1" applyAlignment="1">
      <alignment horizontal="right" vertical="center"/>
      <protection/>
    </xf>
    <xf numFmtId="0" fontId="82" fillId="50" borderId="0" xfId="575" applyFont="1" applyFill="1" applyAlignment="1">
      <alignment horizontal="right"/>
      <protection/>
    </xf>
    <xf numFmtId="0" fontId="82" fillId="50" borderId="0" xfId="574" applyFont="1" applyFill="1" applyBorder="1">
      <alignment/>
      <protection/>
    </xf>
    <xf numFmtId="0" fontId="98" fillId="51" borderId="21" xfId="0" applyFont="1" applyFill="1" applyBorder="1" applyAlignment="1">
      <alignment horizontal="center" vertical="center" wrapText="1"/>
    </xf>
    <xf numFmtId="0" fontId="98" fillId="51" borderId="21" xfId="0" applyFont="1" applyFill="1" applyBorder="1" applyAlignment="1">
      <alignment horizontal="left" vertical="center" wrapText="1"/>
    </xf>
    <xf numFmtId="4" fontId="71" fillId="51" borderId="21" xfId="574" applyNumberFormat="1" applyFont="1" applyFill="1" applyBorder="1">
      <alignment/>
      <protection/>
    </xf>
    <xf numFmtId="0" fontId="71" fillId="51" borderId="21" xfId="574" applyFont="1" applyFill="1" applyBorder="1">
      <alignment/>
      <protection/>
    </xf>
    <xf numFmtId="0" fontId="74" fillId="51" borderId="21" xfId="574" applyFont="1" applyFill="1" applyBorder="1">
      <alignment/>
      <protection/>
    </xf>
    <xf numFmtId="4" fontId="71" fillId="51" borderId="21" xfId="574" applyNumberFormat="1" applyFont="1" applyFill="1" applyBorder="1" applyAlignment="1">
      <alignment vertical="center"/>
      <protection/>
    </xf>
    <xf numFmtId="4" fontId="97" fillId="51" borderId="21" xfId="574" applyNumberFormat="1" applyFont="1" applyFill="1" applyBorder="1" applyAlignment="1">
      <alignment horizontal="right" vertical="center"/>
      <protection/>
    </xf>
    <xf numFmtId="0" fontId="86" fillId="52" borderId="21" xfId="575" applyFont="1" applyFill="1" applyBorder="1" applyAlignment="1">
      <alignment horizontal="center" vertical="center" wrapText="1"/>
      <protection/>
    </xf>
    <xf numFmtId="0" fontId="86" fillId="52" borderId="21" xfId="573" applyFont="1" applyFill="1" applyBorder="1" applyAlignment="1">
      <alignment horizontal="center" vertical="center" wrapText="1"/>
      <protection/>
    </xf>
    <xf numFmtId="0" fontId="85" fillId="50" borderId="21" xfId="575" applyFont="1" applyFill="1" applyBorder="1">
      <alignment/>
      <protection/>
    </xf>
    <xf numFmtId="49" fontId="85" fillId="50" borderId="21" xfId="0" applyNumberFormat="1" applyFont="1" applyFill="1" applyBorder="1" applyAlignment="1" applyProtection="1">
      <alignment horizontal="right"/>
      <protection locked="0"/>
    </xf>
    <xf numFmtId="0" fontId="86" fillId="52" borderId="21" xfId="575" applyFont="1" applyFill="1" applyBorder="1" applyAlignment="1">
      <alignment vertical="center"/>
      <protection/>
    </xf>
    <xf numFmtId="172" fontId="99" fillId="52" borderId="21" xfId="575" applyNumberFormat="1" applyFont="1" applyFill="1" applyBorder="1" applyAlignment="1">
      <alignment horizontal="right" vertical="center"/>
      <protection/>
    </xf>
    <xf numFmtId="0" fontId="85" fillId="50" borderId="0" xfId="575" applyFont="1" applyFill="1" applyBorder="1" applyAlignment="1">
      <alignment horizontal="left" vertical="center" wrapText="1"/>
      <protection/>
    </xf>
    <xf numFmtId="172" fontId="97" fillId="51" borderId="0" xfId="0" applyNumberFormat="1" applyFont="1" applyFill="1" applyAlignment="1" applyProtection="1">
      <alignment horizontal="right" vertical="center"/>
      <protection/>
    </xf>
    <xf numFmtId="172" fontId="86" fillId="50" borderId="0" xfId="0" applyNumberFormat="1" applyFont="1" applyFill="1" applyBorder="1" applyAlignment="1" applyProtection="1">
      <alignment horizontal="left" vertical="center" wrapText="1" indent="2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2"/>
      <protection/>
    </xf>
    <xf numFmtId="172" fontId="85" fillId="50" borderId="0" xfId="0" applyNumberFormat="1" applyFont="1" applyFill="1" applyBorder="1" applyAlignment="1" applyProtection="1">
      <alignment horizontal="left" vertical="center" wrapText="1" indent="2"/>
      <protection/>
    </xf>
    <xf numFmtId="172" fontId="85" fillId="50" borderId="0" xfId="0" applyNumberFormat="1" applyFont="1" applyFill="1" applyBorder="1" applyAlignment="1">
      <alignment horizontal="left" vertical="center" wrapText="1" indent="2"/>
    </xf>
    <xf numFmtId="172" fontId="86" fillId="50" borderId="0" xfId="0" applyNumberFormat="1" applyFont="1" applyFill="1" applyBorder="1" applyAlignment="1" applyProtection="1">
      <alignment horizontal="left" vertical="center" indent="1"/>
      <protection locked="0"/>
    </xf>
    <xf numFmtId="172" fontId="86" fillId="50" borderId="0" xfId="0" applyNumberFormat="1" applyFont="1" applyFill="1" applyBorder="1" applyAlignment="1" applyProtection="1">
      <alignment horizontal="left" vertical="center" indent="2"/>
      <protection locked="0"/>
    </xf>
    <xf numFmtId="172" fontId="86" fillId="50" borderId="0" xfId="0" applyNumberFormat="1" applyFont="1" applyFill="1" applyBorder="1" applyAlignment="1" applyProtection="1">
      <alignment horizontal="left" vertical="center" wrapText="1" indent="4"/>
      <protection locked="0"/>
    </xf>
    <xf numFmtId="172" fontId="85" fillId="50" borderId="0" xfId="0" applyNumberFormat="1" applyFont="1" applyFill="1" applyBorder="1" applyAlignment="1" applyProtection="1">
      <alignment horizontal="left" vertical="center" indent="6"/>
      <protection locked="0"/>
    </xf>
    <xf numFmtId="172" fontId="85" fillId="50" borderId="0" xfId="0" applyNumberFormat="1" applyFont="1" applyFill="1" applyBorder="1" applyAlignment="1" applyProtection="1">
      <alignment horizontal="left" vertical="center" wrapText="1" indent="6"/>
      <protection locked="0"/>
    </xf>
    <xf numFmtId="172" fontId="86" fillId="52" borderId="0" xfId="0" applyNumberFormat="1" applyFont="1" applyFill="1" applyBorder="1" applyAlignment="1" applyProtection="1">
      <alignment horizontal="left" vertical="center"/>
      <protection locked="0"/>
    </xf>
    <xf numFmtId="172" fontId="86" fillId="52" borderId="0" xfId="0" applyNumberFormat="1" applyFont="1" applyFill="1" applyBorder="1" applyAlignment="1">
      <alignment vertical="center"/>
    </xf>
    <xf numFmtId="176" fontId="86" fillId="52" borderId="0" xfId="0" applyNumberFormat="1" applyFont="1" applyFill="1" applyBorder="1" applyAlignment="1">
      <alignment horizontal="center" vertical="center"/>
    </xf>
    <xf numFmtId="172" fontId="86" fillId="52" borderId="0" xfId="0" applyNumberFormat="1" applyFont="1" applyFill="1" applyBorder="1" applyAlignment="1" applyProtection="1">
      <alignment vertical="center"/>
      <protection locked="0"/>
    </xf>
    <xf numFmtId="176" fontId="86" fillId="52" borderId="0" xfId="0" applyNumberFormat="1" applyFont="1" applyFill="1" applyBorder="1" applyAlignment="1" applyProtection="1">
      <alignment horizontal="center" vertical="center"/>
      <protection locked="0"/>
    </xf>
    <xf numFmtId="176" fontId="86" fillId="52" borderId="0" xfId="594" applyNumberFormat="1" applyFont="1" applyFill="1" applyBorder="1" applyAlignment="1" applyProtection="1">
      <alignment horizontal="center" vertical="center"/>
      <protection locked="0"/>
    </xf>
    <xf numFmtId="172" fontId="86" fillId="52" borderId="22" xfId="0" applyNumberFormat="1" applyFont="1" applyFill="1" applyBorder="1" applyAlignment="1" applyProtection="1">
      <alignment horizontal="left" vertical="center"/>
      <protection/>
    </xf>
    <xf numFmtId="172" fontId="86" fillId="52" borderId="22" xfId="0" applyNumberFormat="1" applyFont="1" applyFill="1" applyBorder="1" applyAlignment="1" applyProtection="1">
      <alignment horizontal="right" vertical="center"/>
      <protection/>
    </xf>
    <xf numFmtId="10" fontId="86" fillId="52" borderId="22" xfId="0" applyNumberFormat="1" applyFont="1" applyFill="1" applyBorder="1" applyAlignment="1" applyProtection="1">
      <alignment horizontal="center" vertical="center"/>
      <protection/>
    </xf>
    <xf numFmtId="172" fontId="86" fillId="52" borderId="22" xfId="0" applyNumberFormat="1" applyFont="1" applyFill="1" applyBorder="1" applyAlignment="1" applyProtection="1">
      <alignment horizontal="center" vertical="center"/>
      <protection/>
    </xf>
    <xf numFmtId="176" fontId="86" fillId="52" borderId="22" xfId="594" applyNumberFormat="1" applyFont="1" applyFill="1" applyBorder="1" applyAlignment="1" applyProtection="1">
      <alignment horizontal="center" vertical="center"/>
      <protection/>
    </xf>
    <xf numFmtId="172" fontId="86" fillId="53" borderId="0" xfId="0" applyNumberFormat="1" applyFont="1" applyFill="1" applyBorder="1" applyAlignment="1" applyProtection="1">
      <alignment horizontal="left" vertical="center"/>
      <protection locked="0"/>
    </xf>
    <xf numFmtId="172" fontId="86" fillId="53" borderId="0" xfId="0" applyNumberFormat="1" applyFont="1" applyFill="1" applyBorder="1" applyAlignment="1" applyProtection="1">
      <alignment horizontal="right" vertical="center"/>
      <protection locked="0"/>
    </xf>
    <xf numFmtId="0" fontId="84" fillId="52" borderId="0" xfId="0" applyFont="1" applyFill="1" applyBorder="1" applyAlignment="1">
      <alignment/>
    </xf>
    <xf numFmtId="0" fontId="82" fillId="52" borderId="0" xfId="0" applyFont="1" applyFill="1" applyBorder="1" applyAlignment="1">
      <alignment horizontal="center" vertical="center"/>
    </xf>
    <xf numFmtId="0" fontId="84" fillId="52" borderId="30" xfId="0" applyFont="1" applyFill="1" applyBorder="1" applyAlignment="1">
      <alignment/>
    </xf>
    <xf numFmtId="0" fontId="82" fillId="52" borderId="30" xfId="0" applyFont="1" applyFill="1" applyBorder="1" applyAlignment="1">
      <alignment horizontal="center"/>
    </xf>
    <xf numFmtId="0" fontId="82" fillId="53" borderId="25" xfId="0" applyFont="1" applyFill="1" applyBorder="1" applyAlignment="1">
      <alignment vertical="center"/>
    </xf>
    <xf numFmtId="172" fontId="83" fillId="53" borderId="25" xfId="0" applyNumberFormat="1" applyFont="1" applyFill="1" applyBorder="1" applyAlignment="1">
      <alignment vertical="center"/>
    </xf>
    <xf numFmtId="0" fontId="82" fillId="53" borderId="25" xfId="0" applyFont="1" applyFill="1" applyBorder="1" applyAlignment="1">
      <alignment/>
    </xf>
    <xf numFmtId="0" fontId="82" fillId="50" borderId="0" xfId="0" applyFont="1" applyFill="1" applyAlignment="1">
      <alignment horizontal="right"/>
    </xf>
    <xf numFmtId="4" fontId="73" fillId="50" borderId="0" xfId="0" applyNumberFormat="1" applyFont="1" applyFill="1" applyAlignment="1" applyProtection="1">
      <alignment horizontal="right"/>
      <protection locked="0"/>
    </xf>
    <xf numFmtId="4" fontId="71" fillId="50" borderId="0" xfId="0" applyNumberFormat="1" applyFont="1" applyFill="1" applyBorder="1" applyAlignment="1" applyProtection="1">
      <alignment horizontal="center"/>
      <protection locked="0"/>
    </xf>
    <xf numFmtId="10" fontId="97" fillId="51" borderId="0" xfId="599" applyNumberFormat="1" applyFont="1" applyFill="1" applyBorder="1" applyAlignment="1">
      <alignment horizontal="center" vertical="center"/>
    </xf>
    <xf numFmtId="10" fontId="97" fillId="51" borderId="21" xfId="599" applyNumberFormat="1" applyFont="1" applyFill="1" applyBorder="1" applyAlignment="1">
      <alignment horizontal="center" vertical="center"/>
    </xf>
    <xf numFmtId="10" fontId="97" fillId="51" borderId="0" xfId="572" applyNumberFormat="1" applyFont="1" applyFill="1" applyAlignment="1" applyProtection="1">
      <alignment horizontal="center" vertical="center"/>
      <protection/>
    </xf>
    <xf numFmtId="10" fontId="99" fillId="52" borderId="21" xfId="572" applyNumberFormat="1" applyFont="1" applyFill="1" applyBorder="1" applyAlignment="1" applyProtection="1">
      <alignment horizontal="center" vertical="center"/>
      <protection/>
    </xf>
    <xf numFmtId="0" fontId="86" fillId="52" borderId="31" xfId="574" applyFont="1" applyFill="1" applyBorder="1" applyAlignment="1">
      <alignment vertical="top" wrapText="1"/>
      <protection/>
    </xf>
    <xf numFmtId="0" fontId="86" fillId="52" borderId="31" xfId="574" applyFont="1" applyFill="1" applyBorder="1" applyAlignment="1">
      <alignment horizontal="left" vertical="center"/>
      <protection/>
    </xf>
    <xf numFmtId="10" fontId="86" fillId="52" borderId="31" xfId="599" applyNumberFormat="1" applyFont="1" applyFill="1" applyBorder="1" applyAlignment="1">
      <alignment horizontal="center" vertical="center"/>
    </xf>
    <xf numFmtId="0" fontId="82" fillId="51" borderId="21" xfId="574" applyFont="1" applyFill="1" applyBorder="1" applyAlignment="1">
      <alignment horizontal="center" vertical="center"/>
      <protection/>
    </xf>
    <xf numFmtId="49" fontId="82" fillId="51" borderId="21" xfId="574" applyNumberFormat="1" applyFont="1" applyFill="1" applyBorder="1" applyAlignment="1" quotePrefix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 wrapText="1"/>
      <protection/>
    </xf>
    <xf numFmtId="49" fontId="82" fillId="51" borderId="21" xfId="574" applyNumberFormat="1" applyFont="1" applyFill="1" applyBorder="1" applyAlignment="1">
      <alignment horizontal="center" vertical="center"/>
      <protection/>
    </xf>
    <xf numFmtId="4" fontId="86" fillId="52" borderId="31" xfId="574" applyNumberFormat="1" applyFont="1" applyFill="1" applyBorder="1" applyAlignment="1">
      <alignment horizontal="right" vertical="center" wrapText="1"/>
      <protection/>
    </xf>
    <xf numFmtId="0" fontId="86" fillId="50" borderId="0" xfId="0" applyFont="1" applyFill="1" applyAlignment="1">
      <alignment horizontal="center" wrapText="1"/>
    </xf>
    <xf numFmtId="0" fontId="93" fillId="50" borderId="0" xfId="0" applyFont="1" applyFill="1" applyAlignment="1">
      <alignment horizontal="center"/>
    </xf>
    <xf numFmtId="0" fontId="87" fillId="51" borderId="0" xfId="0" applyFont="1" applyFill="1" applyBorder="1" applyAlignment="1">
      <alignment horizontal="left" wrapText="1"/>
    </xf>
    <xf numFmtId="0" fontId="88" fillId="52" borderId="0" xfId="0" applyFont="1" applyFill="1" applyBorder="1" applyAlignment="1" quotePrefix="1">
      <alignment horizontal="center" vertical="center" wrapText="1"/>
    </xf>
    <xf numFmtId="0" fontId="88" fillId="52" borderId="0" xfId="0" applyFont="1" applyFill="1" applyBorder="1" applyAlignment="1">
      <alignment horizontal="center" vertical="center" wrapText="1"/>
    </xf>
    <xf numFmtId="0" fontId="86" fillId="50" borderId="24" xfId="573" applyFont="1" applyFill="1" applyBorder="1" applyAlignment="1">
      <alignment horizontal="center" vertical="center" wrapText="1"/>
      <protection/>
    </xf>
    <xf numFmtId="0" fontId="84" fillId="50" borderId="24" xfId="0" applyFont="1" applyFill="1" applyBorder="1" applyAlignment="1">
      <alignment wrapText="1"/>
    </xf>
    <xf numFmtId="172" fontId="86" fillId="50" borderId="24" xfId="0" applyNumberFormat="1" applyFont="1" applyFill="1" applyBorder="1" applyAlignment="1">
      <alignment horizontal="center" vertical="center" wrapText="1"/>
    </xf>
    <xf numFmtId="172" fontId="86" fillId="50" borderId="24" xfId="0" applyNumberFormat="1" applyFont="1" applyFill="1" applyBorder="1" applyAlignment="1" quotePrefix="1">
      <alignment horizontal="center" vertical="center" wrapText="1"/>
    </xf>
    <xf numFmtId="0" fontId="86" fillId="50" borderId="0" xfId="575" applyFont="1" applyFill="1" applyAlignment="1">
      <alignment horizontal="center" wrapText="1"/>
      <protection/>
    </xf>
    <xf numFmtId="0" fontId="86" fillId="50" borderId="0" xfId="574" applyFont="1" applyFill="1" applyBorder="1" applyAlignment="1">
      <alignment horizontal="center" wrapText="1"/>
      <protection/>
    </xf>
    <xf numFmtId="0" fontId="85" fillId="50" borderId="0" xfId="0" applyFont="1" applyFill="1" applyAlignment="1">
      <alignment wrapText="1"/>
    </xf>
    <xf numFmtId="0" fontId="81" fillId="51" borderId="0" xfId="574" applyFont="1" applyFill="1" applyBorder="1" applyAlignment="1">
      <alignment horizontal="center"/>
      <protection/>
    </xf>
    <xf numFmtId="0" fontId="82" fillId="52" borderId="32" xfId="574" applyFont="1" applyFill="1" applyBorder="1" applyAlignment="1">
      <alignment horizontal="center" vertical="center"/>
      <protection/>
    </xf>
    <xf numFmtId="0" fontId="82" fillId="52" borderId="25" xfId="574" applyFont="1" applyFill="1" applyBorder="1" applyAlignment="1">
      <alignment horizontal="center" vertical="center"/>
      <protection/>
    </xf>
    <xf numFmtId="0" fontId="82" fillId="52" borderId="32" xfId="574" applyFont="1" applyFill="1" applyBorder="1" applyAlignment="1">
      <alignment horizontal="center" vertical="center" wrapText="1"/>
      <protection/>
    </xf>
    <xf numFmtId="0" fontId="82" fillId="52" borderId="25" xfId="574" applyFont="1" applyFill="1" applyBorder="1" applyAlignment="1">
      <alignment horizontal="center" vertical="center" wrapText="1"/>
      <protection/>
    </xf>
    <xf numFmtId="4" fontId="82" fillId="52" borderId="32" xfId="574" applyNumberFormat="1" applyFont="1" applyFill="1" applyBorder="1" applyAlignment="1">
      <alignment horizontal="center" vertical="center" wrapText="1"/>
      <protection/>
    </xf>
    <xf numFmtId="4" fontId="82" fillId="52" borderId="25" xfId="574" applyNumberFormat="1" applyFont="1" applyFill="1" applyBorder="1" applyAlignment="1">
      <alignment horizontal="center" vertical="center" wrapText="1"/>
      <protection/>
    </xf>
  </cellXfs>
  <cellStyles count="784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Ieșire" xfId="434"/>
    <cellStyle name="Ieșire 2" xfId="435"/>
    <cellStyle name="imf-one decimal" xfId="436"/>
    <cellStyle name="imf-one decimal 2" xfId="437"/>
    <cellStyle name="imf-one decimal 3" xfId="438"/>
    <cellStyle name="imf-one decimal_BGC" xfId="439"/>
    <cellStyle name="imf-zero decimal" xfId="440"/>
    <cellStyle name="imf-zero decimal 2" xfId="441"/>
    <cellStyle name="imf-zero decimal 3" xfId="442"/>
    <cellStyle name="imf-zero decimal_BGC" xfId="443"/>
    <cellStyle name="Input" xfId="444"/>
    <cellStyle name="Input [yellow]" xfId="445"/>
    <cellStyle name="Input [yellow] 2" xfId="446"/>
    <cellStyle name="Input [yellow] 3" xfId="447"/>
    <cellStyle name="Input [yellow]_BGC" xfId="448"/>
    <cellStyle name="Input 2" xfId="449"/>
    <cellStyle name="Input 3" xfId="450"/>
    <cellStyle name="Input 4" xfId="451"/>
    <cellStyle name="Input 5" xfId="452"/>
    <cellStyle name="Input 6" xfId="453"/>
    <cellStyle name="Input 7" xfId="454"/>
    <cellStyle name="Input 8" xfId="455"/>
    <cellStyle name="Insatisfaisant" xfId="456"/>
    <cellStyle name="Insatisfaisant 2" xfId="457"/>
    <cellStyle name="Intrare" xfId="458"/>
    <cellStyle name="Intrare 2" xfId="459"/>
    <cellStyle name="Ioe?uaaaoayny aeia?nnueea" xfId="460"/>
    <cellStyle name="Îáû÷íûé_AMD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2" xfId="556"/>
    <cellStyle name="Normal 2 2" xfId="557"/>
    <cellStyle name="Normal 3" xfId="558"/>
    <cellStyle name="Normal 3 2" xfId="559"/>
    <cellStyle name="Normal 4" xfId="560"/>
    <cellStyle name="Normal 4 2" xfId="561"/>
    <cellStyle name="Normal 5" xfId="562"/>
    <cellStyle name="Normal 6" xfId="563"/>
    <cellStyle name="Normal 7" xfId="564"/>
    <cellStyle name="Normal 8" xfId="565"/>
    <cellStyle name="Normal 9" xfId="566"/>
    <cellStyle name="Normal Table" xfId="567"/>
    <cellStyle name="Normal Table 2" xfId="568"/>
    <cellStyle name="Normal Table 3" xfId="569"/>
    <cellStyle name="Normal Table_BGC" xfId="570"/>
    <cellStyle name="Normál_10mell99" xfId="571"/>
    <cellStyle name="Normal_BGC" xfId="572"/>
    <cellStyle name="Normal_realizari.bugete.2005" xfId="573"/>
    <cellStyle name="Normal_Trim I Cheltuiala de personal buget de stat 2011" xfId="574"/>
    <cellStyle name="Normal_Trim I executie 2011 BGC" xfId="575"/>
    <cellStyle name="normálne_HDP-OD~1" xfId="576"/>
    <cellStyle name="normální_agricult_1" xfId="577"/>
    <cellStyle name="Normßl - Style1" xfId="578"/>
    <cellStyle name="Normßl - Style1 2" xfId="579"/>
    <cellStyle name="Normßl - Style1 3" xfId="580"/>
    <cellStyle name="Normßl - Style1_BGC" xfId="581"/>
    <cellStyle name="Notă" xfId="582"/>
    <cellStyle name="Notă 2" xfId="583"/>
    <cellStyle name="Note" xfId="584"/>
    <cellStyle name="Note 2" xfId="585"/>
    <cellStyle name="Ôèíàíñîâûé_Tranche" xfId="586"/>
    <cellStyle name="Output" xfId="587"/>
    <cellStyle name="Output 2" xfId="588"/>
    <cellStyle name="Pénznem [0]_10mell99" xfId="589"/>
    <cellStyle name="Pénznem_10mell99" xfId="590"/>
    <cellStyle name="Percen - Style1" xfId="591"/>
    <cellStyle name="Percen - Style1 2" xfId="592"/>
    <cellStyle name="Percen - Style1_BGC" xfId="593"/>
    <cellStyle name="Percent" xfId="594"/>
    <cellStyle name="Percent [2]" xfId="595"/>
    <cellStyle name="Percent [2] 2" xfId="596"/>
    <cellStyle name="Percent [2] 3" xfId="597"/>
    <cellStyle name="Percent [2]_BGC" xfId="598"/>
    <cellStyle name="Percent 2" xfId="599"/>
    <cellStyle name="Percent 2 2" xfId="600"/>
    <cellStyle name="Percent_Trim I executie 2011 BGC" xfId="601"/>
    <cellStyle name="percentage difference" xfId="602"/>
    <cellStyle name="percentage difference 2" xfId="603"/>
    <cellStyle name="percentage difference 3" xfId="604"/>
    <cellStyle name="percentage difference one decimal" xfId="605"/>
    <cellStyle name="percentage difference one decimal 2" xfId="606"/>
    <cellStyle name="percentage difference one decimal 3" xfId="607"/>
    <cellStyle name="percentage difference one decimal_BGC" xfId="608"/>
    <cellStyle name="percentage difference zero decimal" xfId="609"/>
    <cellStyle name="percentage difference zero decimal 2" xfId="610"/>
    <cellStyle name="percentage difference zero decimal 3" xfId="611"/>
    <cellStyle name="percentage difference zero decimal_BGC" xfId="612"/>
    <cellStyle name="percentage difference_BGC" xfId="613"/>
    <cellStyle name="Pevný" xfId="614"/>
    <cellStyle name="Pevný 2" xfId="615"/>
    <cellStyle name="Pevný 3" xfId="616"/>
    <cellStyle name="Pevný_BGC" xfId="617"/>
    <cellStyle name="Presentation" xfId="618"/>
    <cellStyle name="Presentation 2" xfId="619"/>
    <cellStyle name="Presentation 3" xfId="620"/>
    <cellStyle name="Presentation_BGC" xfId="621"/>
    <cellStyle name="Publication" xfId="622"/>
    <cellStyle name="Publication 2" xfId="623"/>
    <cellStyle name="Publication_BGC" xfId="624"/>
    <cellStyle name="Red Text" xfId="625"/>
    <cellStyle name="Red Text 2" xfId="626"/>
    <cellStyle name="Red Text_BGC" xfId="627"/>
    <cellStyle name="reduced" xfId="628"/>
    <cellStyle name="reduced 2" xfId="629"/>
    <cellStyle name="reduced_BGC" xfId="630"/>
    <cellStyle name="s1" xfId="631"/>
    <cellStyle name="s1 2" xfId="632"/>
    <cellStyle name="Satisfaisant" xfId="633"/>
    <cellStyle name="Satisfaisant 2" xfId="634"/>
    <cellStyle name="Sortie" xfId="635"/>
    <cellStyle name="Sortie 2" xfId="636"/>
    <cellStyle name="Standard_laroux" xfId="637"/>
    <cellStyle name="STYL1 - Style1" xfId="638"/>
    <cellStyle name="STYL1 - Style1 2" xfId="639"/>
    <cellStyle name="STYL1 - Style1_BGC" xfId="640"/>
    <cellStyle name="Style1" xfId="641"/>
    <cellStyle name="Style1 2" xfId="642"/>
    <cellStyle name="Style1_BGC" xfId="643"/>
    <cellStyle name="Text" xfId="644"/>
    <cellStyle name="Text 2" xfId="645"/>
    <cellStyle name="Text 3" xfId="646"/>
    <cellStyle name="Text avertisment" xfId="647"/>
    <cellStyle name="text BoldBlack" xfId="648"/>
    <cellStyle name="text BoldUnderline" xfId="649"/>
    <cellStyle name="text BoldUnderlineER" xfId="650"/>
    <cellStyle name="text BoldUndlnBlack" xfId="651"/>
    <cellStyle name="Text explicativ" xfId="652"/>
    <cellStyle name="text LightGreen" xfId="653"/>
    <cellStyle name="Text_BGC" xfId="654"/>
    <cellStyle name="Texte explicatif" xfId="655"/>
    <cellStyle name="Texte explicatif 2" xfId="656"/>
    <cellStyle name="Title" xfId="657"/>
    <cellStyle name="Title 2" xfId="658"/>
    <cellStyle name="Titlu" xfId="659"/>
    <cellStyle name="Titlu 1" xfId="660"/>
    <cellStyle name="Titlu 2" xfId="661"/>
    <cellStyle name="Titlu 3" xfId="662"/>
    <cellStyle name="Titlu 4" xfId="663"/>
    <cellStyle name="Titre" xfId="664"/>
    <cellStyle name="Titre 2" xfId="665"/>
    <cellStyle name="Titre 1" xfId="666"/>
    <cellStyle name="Titre 1 2" xfId="667"/>
    <cellStyle name="Titre 2" xfId="668"/>
    <cellStyle name="Titre 2 2" xfId="669"/>
    <cellStyle name="Titre 3" xfId="670"/>
    <cellStyle name="Titre 3 2" xfId="671"/>
    <cellStyle name="Titre 4" xfId="672"/>
    <cellStyle name="Titre 4 2" xfId="673"/>
    <cellStyle name="TopGrey" xfId="674"/>
    <cellStyle name="TopGrey 2" xfId="675"/>
    <cellStyle name="TopGrey_BGC" xfId="676"/>
    <cellStyle name="Total" xfId="677"/>
    <cellStyle name="Total 2" xfId="678"/>
    <cellStyle name="Undefiniert" xfId="679"/>
    <cellStyle name="Undefiniert 2" xfId="680"/>
    <cellStyle name="Undefiniert_BGC" xfId="681"/>
    <cellStyle name="ux?_x0018_Normal_laroux_7_laroux_1?&quot;Normal_laroux_7_laroux_1_²ðò²Ê´²ÜÎ?_x001F_Normal_laroux_7_laroux_1_²ÜºÈÆø?0*Normal_laro" xfId="682"/>
    <cellStyle name="ux_1_²ÜºÈÆø (³é³Ýó Ø.)?_x0007_!ß&quot;VQ_x0006_?_x0006_?ults?_x0006_$Currency [0]_laroux_5_results_Sheet1?_x001C_Currency [0]_laroux_5_Sheet1?_x0015_Cur" xfId="683"/>
    <cellStyle name="Verificare celulă" xfId="684"/>
    <cellStyle name="Verificare celulă 2" xfId="685"/>
    <cellStyle name="Vérification" xfId="686"/>
    <cellStyle name="Vérification 2" xfId="687"/>
    <cellStyle name="Virgulă_BGC  OCT  2010 " xfId="688"/>
    <cellStyle name="Währung [0]_laroux" xfId="689"/>
    <cellStyle name="Währung_laroux" xfId="690"/>
    <cellStyle name="Warning Text" xfId="691"/>
    <cellStyle name="Warning Text 2" xfId="692"/>
    <cellStyle name="WebAnchor1" xfId="693"/>
    <cellStyle name="WebAnchor1 2" xfId="694"/>
    <cellStyle name="WebAnchor1 3" xfId="695"/>
    <cellStyle name="WebAnchor1_BGC" xfId="696"/>
    <cellStyle name="WebAnchor2" xfId="697"/>
    <cellStyle name="WebAnchor2 2" xfId="698"/>
    <cellStyle name="WebAnchor2 3" xfId="699"/>
    <cellStyle name="WebAnchor2_BGC" xfId="700"/>
    <cellStyle name="WebAnchor3" xfId="701"/>
    <cellStyle name="WebAnchor3 2" xfId="702"/>
    <cellStyle name="WebAnchor3 3" xfId="703"/>
    <cellStyle name="WebAnchor3_BGC" xfId="704"/>
    <cellStyle name="WebAnchor4" xfId="705"/>
    <cellStyle name="WebAnchor4 2" xfId="706"/>
    <cellStyle name="WebAnchor4 3" xfId="707"/>
    <cellStyle name="WebAnchor4_BGC" xfId="708"/>
    <cellStyle name="WebAnchor5" xfId="709"/>
    <cellStyle name="WebAnchor5 2" xfId="710"/>
    <cellStyle name="WebAnchor5 3" xfId="711"/>
    <cellStyle name="WebAnchor5_BGC" xfId="712"/>
    <cellStyle name="WebAnchor6" xfId="713"/>
    <cellStyle name="WebAnchor6 2" xfId="714"/>
    <cellStyle name="WebAnchor6 3" xfId="715"/>
    <cellStyle name="WebAnchor6_BGC" xfId="716"/>
    <cellStyle name="WebAnchor7" xfId="717"/>
    <cellStyle name="WebAnchor7 2" xfId="718"/>
    <cellStyle name="WebAnchor7 3" xfId="719"/>
    <cellStyle name="WebAnchor7_BGC" xfId="720"/>
    <cellStyle name="Webexclude" xfId="721"/>
    <cellStyle name="Webexclude 2" xfId="722"/>
    <cellStyle name="Webexclude 3" xfId="723"/>
    <cellStyle name="Webexclude_BGC" xfId="724"/>
    <cellStyle name="WebFN" xfId="725"/>
    <cellStyle name="WebFN 2" xfId="726"/>
    <cellStyle name="WebFN_BGC" xfId="727"/>
    <cellStyle name="WebFN1" xfId="728"/>
    <cellStyle name="WebFN1 2" xfId="729"/>
    <cellStyle name="WebFN1 3" xfId="730"/>
    <cellStyle name="WebFN1_BGC" xfId="731"/>
    <cellStyle name="WebFN2" xfId="732"/>
    <cellStyle name="WebFN2 2" xfId="733"/>
    <cellStyle name="WebFN2 3" xfId="734"/>
    <cellStyle name="WebFN2_BGC" xfId="735"/>
    <cellStyle name="WebFN3" xfId="736"/>
    <cellStyle name="WebFN3 2" xfId="737"/>
    <cellStyle name="WebFN3 3" xfId="738"/>
    <cellStyle name="WebFN3_BGC" xfId="739"/>
    <cellStyle name="WebFN4" xfId="740"/>
    <cellStyle name="WebFN4 2" xfId="741"/>
    <cellStyle name="WebFN4 3" xfId="742"/>
    <cellStyle name="WebFN4_BGC" xfId="743"/>
    <cellStyle name="WebHR" xfId="744"/>
    <cellStyle name="WebHR 2" xfId="745"/>
    <cellStyle name="WebHR 3" xfId="746"/>
    <cellStyle name="WebHR_BGC" xfId="747"/>
    <cellStyle name="WebIndent1" xfId="748"/>
    <cellStyle name="WebIndent1 2" xfId="749"/>
    <cellStyle name="WebIndent1 3" xfId="750"/>
    <cellStyle name="WebIndent1_BGC" xfId="751"/>
    <cellStyle name="WebIndent1wFN3" xfId="752"/>
    <cellStyle name="WebIndent1wFN3 2" xfId="753"/>
    <cellStyle name="WebIndent1wFN3 3" xfId="754"/>
    <cellStyle name="WebIndent1wFN3_BGC" xfId="755"/>
    <cellStyle name="WebIndent2" xfId="756"/>
    <cellStyle name="WebIndent2 2" xfId="757"/>
    <cellStyle name="WebIndent2 3" xfId="758"/>
    <cellStyle name="WebIndent2_BGC" xfId="759"/>
    <cellStyle name="WebNoBR" xfId="760"/>
    <cellStyle name="WebNoBR 2" xfId="761"/>
    <cellStyle name="WebNoBR 3" xfId="762"/>
    <cellStyle name="WebNoBR_BGC" xfId="763"/>
    <cellStyle name="Záhlaví 1" xfId="764"/>
    <cellStyle name="Záhlaví 2" xfId="765"/>
    <cellStyle name="zero" xfId="766"/>
    <cellStyle name="zero 2" xfId="767"/>
    <cellStyle name="zero_BGC" xfId="768"/>
    <cellStyle name="ДАТА" xfId="769"/>
    <cellStyle name="ДАТА 2" xfId="770"/>
    <cellStyle name="ДАТА_BGC" xfId="771"/>
    <cellStyle name="Денежный [0]_453" xfId="772"/>
    <cellStyle name="Денежный_453" xfId="773"/>
    <cellStyle name="ЗАГОЛОВОК1" xfId="774"/>
    <cellStyle name="ЗАГОЛОВОК1 2" xfId="775"/>
    <cellStyle name="ЗАГОЛОВОК1_BGC" xfId="776"/>
    <cellStyle name="ЗАГОЛОВОК2" xfId="777"/>
    <cellStyle name="ЗАГОЛОВОК2 2" xfId="778"/>
    <cellStyle name="ЗАГОЛОВОК2_BGC" xfId="779"/>
    <cellStyle name="ИТОГОВЫЙ" xfId="780"/>
    <cellStyle name="ИТОГОВЫЙ 2" xfId="781"/>
    <cellStyle name="ИТОГОВЫЙ_BGC" xfId="782"/>
    <cellStyle name="Обычный_02-682" xfId="783"/>
    <cellStyle name="Открывавшаяся гиперссылка_Table_B_1999_2000_2001" xfId="784"/>
    <cellStyle name="ПРОЦЕНТНЫЙ_BOPENGC" xfId="785"/>
    <cellStyle name="ТЕКСТ" xfId="786"/>
    <cellStyle name="ТЕКСТ 2" xfId="787"/>
    <cellStyle name="ТЕКСТ_BGC" xfId="788"/>
    <cellStyle name="Тысячи [0]_Dk98" xfId="789"/>
    <cellStyle name="Тысячи_Dk98" xfId="790"/>
    <cellStyle name="УровеньСтолб_1_Структура державного боргу" xfId="791"/>
    <cellStyle name="УровеньСтрок_1_Структура державного боргу" xfId="792"/>
    <cellStyle name="ФИКСИРОВАННЫЙ" xfId="793"/>
    <cellStyle name="ФИКСИРОВАННЫЙ 2" xfId="794"/>
    <cellStyle name="ФИКСИРОВАННЫЙ_BGC" xfId="795"/>
    <cellStyle name="Финансовый [0]_453" xfId="796"/>
    <cellStyle name="Финансовый_1 квартал-уточ.платежі" xfId="7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3" name="TextBox 3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1200150</xdr:colOff>
      <xdr:row>24</xdr:row>
      <xdr:rowOff>19050</xdr:rowOff>
    </xdr:from>
    <xdr:ext cx="190500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1590675" y="513397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  <sheetName val="Setup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  <sheetName val="IMATA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  <sheetName val="a45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  <sheetName val="RED tables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  <sheetName val="E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  <sheetName val="Table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  <sheetName val="RED47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  <sheetName val="Table_GEF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  <sheetName val="oth"/>
      <sheetName val="ass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S37"/>
  <sheetViews>
    <sheetView view="pageBreakPreview" zoomScaleSheetLayoutView="100" zoomScalePageLayoutView="0" workbookViewId="0" topLeftCell="A4">
      <selection activeCell="O17" sqref="O17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93"/>
      <c r="B1" s="93"/>
      <c r="C1" s="93"/>
      <c r="D1" s="93"/>
      <c r="E1" s="93"/>
      <c r="F1" s="93"/>
      <c r="G1" s="93"/>
      <c r="H1" s="93"/>
      <c r="I1" s="93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19" ht="12.75">
      <c r="A2" s="93"/>
      <c r="B2" s="93"/>
      <c r="C2" s="93"/>
      <c r="D2" s="93"/>
      <c r="E2" s="93"/>
      <c r="F2" s="180" t="s">
        <v>40</v>
      </c>
      <c r="G2" s="93"/>
      <c r="H2" s="93"/>
      <c r="I2" s="93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34.5" customHeight="1">
      <c r="A3" s="195" t="s">
        <v>41</v>
      </c>
      <c r="B3" s="195"/>
      <c r="C3" s="195"/>
      <c r="D3" s="195"/>
      <c r="E3" s="195"/>
      <c r="F3" s="195"/>
      <c r="G3" s="195"/>
      <c r="H3" s="195"/>
      <c r="I3" s="195"/>
      <c r="J3" s="39"/>
      <c r="K3" s="39"/>
      <c r="L3" s="39"/>
      <c r="M3" s="39"/>
      <c r="N3" s="39"/>
      <c r="O3" s="39"/>
      <c r="P3" s="39"/>
      <c r="Q3" s="39"/>
      <c r="R3" s="39"/>
      <c r="S3" s="39"/>
    </row>
    <row r="4" spans="1:19" ht="14.25">
      <c r="A4" s="196" t="s">
        <v>160</v>
      </c>
      <c r="B4" s="196"/>
      <c r="C4" s="196"/>
      <c r="D4" s="196"/>
      <c r="E4" s="196"/>
      <c r="F4" s="196"/>
      <c r="G4" s="196"/>
      <c r="H4" s="196"/>
      <c r="I4" s="196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12.75">
      <c r="A5" s="94"/>
      <c r="B5" s="94"/>
      <c r="C5" s="94"/>
      <c r="D5" s="94"/>
      <c r="E5" s="94"/>
      <c r="F5" s="95" t="s">
        <v>42</v>
      </c>
      <c r="G5" s="94"/>
      <c r="H5" s="94"/>
      <c r="I5" s="94"/>
      <c r="J5" s="39"/>
      <c r="K5" s="39"/>
      <c r="L5" s="39"/>
      <c r="M5" s="39"/>
      <c r="N5" s="39"/>
      <c r="O5" s="39"/>
      <c r="P5" s="39"/>
      <c r="Q5" s="39"/>
      <c r="R5" s="39"/>
      <c r="S5" s="39"/>
    </row>
    <row r="6" spans="1:19" ht="34.5" customHeight="1">
      <c r="A6" s="173"/>
      <c r="B6" s="174" t="s">
        <v>43</v>
      </c>
      <c r="C6" s="174"/>
      <c r="D6" s="174" t="s">
        <v>44</v>
      </c>
      <c r="E6" s="174"/>
      <c r="F6" s="174" t="s">
        <v>45</v>
      </c>
      <c r="G6" s="96"/>
      <c r="H6" s="96"/>
      <c r="I6" s="96"/>
      <c r="J6" s="39"/>
      <c r="K6" s="39"/>
      <c r="L6" s="39"/>
      <c r="M6" s="39"/>
      <c r="N6" s="39"/>
      <c r="O6" s="39"/>
      <c r="P6" s="39"/>
      <c r="Q6" s="39"/>
      <c r="R6" s="39"/>
      <c r="S6" s="39"/>
    </row>
    <row r="7" spans="1:19" ht="13.5" thickBot="1">
      <c r="A7" s="175"/>
      <c r="B7" s="176">
        <v>1</v>
      </c>
      <c r="C7" s="176"/>
      <c r="D7" s="176">
        <v>2</v>
      </c>
      <c r="E7" s="176"/>
      <c r="F7" s="176" t="s">
        <v>46</v>
      </c>
      <c r="G7" s="97"/>
      <c r="H7" s="97"/>
      <c r="I7" s="97"/>
      <c r="J7" s="39"/>
      <c r="K7" s="39"/>
      <c r="L7" s="39"/>
      <c r="M7" s="39"/>
      <c r="N7" s="39"/>
      <c r="O7" s="39"/>
      <c r="P7" s="39"/>
      <c r="Q7" s="39"/>
      <c r="R7" s="39"/>
      <c r="S7" s="39"/>
    </row>
    <row r="8" spans="1:19" ht="12.75">
      <c r="A8" s="177" t="s">
        <v>128</v>
      </c>
      <c r="B8" s="178">
        <v>1599500</v>
      </c>
      <c r="C8" s="179"/>
      <c r="D8" s="179"/>
      <c r="E8" s="179"/>
      <c r="F8" s="179"/>
      <c r="G8" s="98" t="s">
        <v>47</v>
      </c>
      <c r="H8" s="98" t="s">
        <v>48</v>
      </c>
      <c r="I8" s="98" t="s">
        <v>49</v>
      </c>
      <c r="J8" s="39"/>
      <c r="K8" s="39"/>
      <c r="L8" s="39"/>
      <c r="M8" s="39"/>
      <c r="N8" s="39"/>
      <c r="O8" s="39"/>
      <c r="P8" s="39"/>
      <c r="Q8" s="39"/>
      <c r="R8" s="39"/>
      <c r="S8" s="39"/>
    </row>
    <row r="9" spans="1:19" ht="24" customHeight="1">
      <c r="A9" s="100" t="s">
        <v>132</v>
      </c>
      <c r="B9" s="101">
        <v>543952.29483</v>
      </c>
      <c r="C9" s="101"/>
      <c r="D9" s="101">
        <v>612778.2094800001</v>
      </c>
      <c r="E9" s="101"/>
      <c r="F9" s="101">
        <f>B9-D9</f>
        <v>-68825.91465000005</v>
      </c>
      <c r="G9" s="99"/>
      <c r="H9" s="99"/>
      <c r="I9" s="99"/>
      <c r="J9" s="39"/>
      <c r="K9" s="39"/>
      <c r="L9" s="39"/>
      <c r="M9" s="39"/>
      <c r="N9" s="39"/>
      <c r="O9" s="39"/>
      <c r="P9" s="39"/>
      <c r="Q9" s="39"/>
      <c r="R9" s="39"/>
      <c r="S9" s="39"/>
    </row>
    <row r="10" spans="1:19" ht="34.5" customHeight="1" thickBot="1">
      <c r="A10" s="103" t="s">
        <v>3</v>
      </c>
      <c r="B10" s="104">
        <f>B9/B8*100</f>
        <v>34.007645816192564</v>
      </c>
      <c r="C10" s="104"/>
      <c r="D10" s="104">
        <f>D9/B8*100</f>
        <v>38.310610158174434</v>
      </c>
      <c r="E10" s="105"/>
      <c r="F10" s="106">
        <f>F9/B8*100</f>
        <v>-4.302964341981872</v>
      </c>
      <c r="G10" s="102">
        <v>52469.84499999997</v>
      </c>
      <c r="H10" s="102">
        <v>66914.7985</v>
      </c>
      <c r="I10" s="102">
        <v>-14444.953500000032</v>
      </c>
      <c r="J10" s="40"/>
      <c r="K10" s="40"/>
      <c r="L10" s="39"/>
      <c r="M10" s="39"/>
      <c r="N10" s="39"/>
      <c r="O10" s="39"/>
      <c r="P10" s="39"/>
      <c r="Q10" s="39"/>
      <c r="R10" s="39"/>
      <c r="S10" s="39"/>
    </row>
    <row r="11" spans="1:19" ht="24" customHeight="1">
      <c r="A11" s="107" t="s">
        <v>83</v>
      </c>
      <c r="B11" s="108">
        <v>131366.4893535</v>
      </c>
      <c r="C11" s="108"/>
      <c r="D11" s="108">
        <v>170064.0391325</v>
      </c>
      <c r="E11" s="109"/>
      <c r="F11" s="110">
        <f>B11-D11</f>
        <v>-38697.54977900002</v>
      </c>
      <c r="G11" s="99"/>
      <c r="H11" s="99"/>
      <c r="I11" s="99"/>
      <c r="J11" s="39"/>
      <c r="K11" s="39"/>
      <c r="L11" s="41"/>
      <c r="M11" s="39"/>
      <c r="N11" s="39"/>
      <c r="O11" s="39"/>
      <c r="P11" s="39"/>
      <c r="Q11" s="39"/>
      <c r="R11" s="39"/>
      <c r="S11" s="39"/>
    </row>
    <row r="12" spans="1:19" ht="34.5" customHeight="1">
      <c r="A12" s="112" t="s">
        <v>50</v>
      </c>
      <c r="B12" s="109">
        <f>B11/B9*100</f>
        <v>24.15036954565209</v>
      </c>
      <c r="C12" s="109"/>
      <c r="D12" s="109">
        <f>D11/D9*100</f>
        <v>27.75295147600228</v>
      </c>
      <c r="E12" s="109"/>
      <c r="F12" s="109">
        <f>F11/F9*100</f>
        <v>56.22526046444629</v>
      </c>
      <c r="G12" s="111">
        <v>16945.7</v>
      </c>
      <c r="H12" s="111">
        <v>24614.3</v>
      </c>
      <c r="I12" s="111">
        <v>-7668.599999999991</v>
      </c>
      <c r="J12" s="39"/>
      <c r="K12" s="40"/>
      <c r="L12" s="41"/>
      <c r="M12" s="39"/>
      <c r="N12" s="39"/>
      <c r="O12" s="39"/>
      <c r="P12" s="39"/>
      <c r="Q12" s="39"/>
      <c r="R12" s="39"/>
      <c r="S12" s="39"/>
    </row>
    <row r="13" spans="1:19" ht="17.25" customHeight="1" thickBot="1">
      <c r="A13" s="103" t="s">
        <v>3</v>
      </c>
      <c r="B13" s="104">
        <f>B11/B8*100</f>
        <v>8.212972138386995</v>
      </c>
      <c r="C13" s="113"/>
      <c r="D13" s="104">
        <f>D11/B8*100</f>
        <v>10.63232504735855</v>
      </c>
      <c r="E13" s="113"/>
      <c r="F13" s="114">
        <f>F11/B8*100</f>
        <v>-2.419352908971555</v>
      </c>
      <c r="G13" s="111"/>
      <c r="H13" s="111"/>
      <c r="I13" s="111"/>
      <c r="J13" s="39"/>
      <c r="K13" s="39"/>
      <c r="L13" s="41"/>
      <c r="M13" s="39"/>
      <c r="N13" s="39"/>
      <c r="O13" s="39"/>
      <c r="P13" s="39"/>
      <c r="Q13" s="39"/>
      <c r="R13" s="39"/>
      <c r="S13" s="39"/>
    </row>
    <row r="14" spans="1:19" ht="22.5" customHeight="1">
      <c r="A14" s="115" t="s">
        <v>84</v>
      </c>
      <c r="B14" s="116">
        <v>114166.18273782003</v>
      </c>
      <c r="C14" s="109"/>
      <c r="D14" s="116">
        <v>136916.89250948</v>
      </c>
      <c r="E14" s="109"/>
      <c r="F14" s="116">
        <f>B14-D14</f>
        <v>-22750.709771659982</v>
      </c>
      <c r="G14" s="99"/>
      <c r="H14" s="99"/>
      <c r="I14" s="99"/>
      <c r="J14" s="41"/>
      <c r="K14" s="39"/>
      <c r="L14" s="41"/>
      <c r="M14" s="39"/>
      <c r="N14" s="39"/>
      <c r="O14" s="39"/>
      <c r="P14" s="39"/>
      <c r="Q14" s="39"/>
      <c r="R14" s="39"/>
      <c r="S14" s="39"/>
    </row>
    <row r="15" spans="1:19" ht="34.5" customHeight="1">
      <c r="A15" s="112" t="s">
        <v>50</v>
      </c>
      <c r="B15" s="109">
        <f>B14/B9*100</f>
        <v>20.988271181666782</v>
      </c>
      <c r="C15" s="109"/>
      <c r="D15" s="109">
        <f>D14/D9*100</f>
        <v>22.34362945537291</v>
      </c>
      <c r="E15" s="109"/>
      <c r="F15" s="109">
        <f>F14/F9*100</f>
        <v>33.05544123511327</v>
      </c>
      <c r="G15" s="111">
        <v>9396.774575</v>
      </c>
      <c r="H15" s="111">
        <v>16492.518997999996</v>
      </c>
      <c r="I15" s="111">
        <v>-7095.7444229999965</v>
      </c>
      <c r="J15" s="39"/>
      <c r="K15" s="39"/>
      <c r="L15" s="41"/>
      <c r="M15" s="39"/>
      <c r="N15" s="39"/>
      <c r="O15" s="39"/>
      <c r="P15" s="39"/>
      <c r="Q15" s="39"/>
      <c r="R15" s="39"/>
      <c r="S15" s="39"/>
    </row>
    <row r="16" spans="1:19" ht="18" customHeight="1">
      <c r="A16" s="112" t="s">
        <v>85</v>
      </c>
      <c r="B16" s="109">
        <f>B14/B11*100</f>
        <v>86.9066253499438</v>
      </c>
      <c r="C16" s="109"/>
      <c r="D16" s="109">
        <f>D14/D11*100</f>
        <v>80.50902072413177</v>
      </c>
      <c r="E16" s="109"/>
      <c r="F16" s="109">
        <f>F14/F11*100</f>
        <v>58.79108600308874</v>
      </c>
      <c r="G16" s="111"/>
      <c r="H16" s="111"/>
      <c r="I16" s="111"/>
      <c r="J16" s="39"/>
      <c r="K16" s="39"/>
      <c r="L16" s="41"/>
      <c r="M16" s="39"/>
      <c r="N16" s="39"/>
      <c r="O16" s="39"/>
      <c r="P16" s="39"/>
      <c r="Q16" s="39"/>
      <c r="R16" s="39"/>
      <c r="S16" s="39"/>
    </row>
    <row r="17" spans="1:19" ht="18" customHeight="1" thickBot="1">
      <c r="A17" s="103" t="s">
        <v>3</v>
      </c>
      <c r="B17" s="104">
        <f>B14/B8*100</f>
        <v>7.137616926403252</v>
      </c>
      <c r="C17" s="113"/>
      <c r="D17" s="104">
        <f>D14/B8*100</f>
        <v>8.55998077583495</v>
      </c>
      <c r="E17" s="113"/>
      <c r="F17" s="114">
        <f>B17-D17</f>
        <v>-1.4223638494316972</v>
      </c>
      <c r="G17" s="111"/>
      <c r="H17" s="111"/>
      <c r="I17" s="111"/>
      <c r="J17" s="39"/>
      <c r="K17" s="39"/>
      <c r="L17" s="41"/>
      <c r="M17" s="39"/>
      <c r="N17" s="39"/>
      <c r="O17" s="39"/>
      <c r="P17" s="39"/>
      <c r="Q17" s="39"/>
      <c r="R17" s="39"/>
      <c r="S17" s="39"/>
    </row>
    <row r="18" spans="1:19" ht="12.75">
      <c r="A18" s="197" t="s">
        <v>156</v>
      </c>
      <c r="B18" s="197"/>
      <c r="C18" s="197"/>
      <c r="D18" s="197"/>
      <c r="E18" s="197"/>
      <c r="F18" s="197"/>
      <c r="G18" s="99"/>
      <c r="H18" s="99"/>
      <c r="I18" s="99"/>
      <c r="J18" s="39"/>
      <c r="K18" s="39"/>
      <c r="L18" s="39"/>
      <c r="M18" s="39"/>
      <c r="N18" s="39"/>
      <c r="O18" s="39"/>
      <c r="P18" s="39"/>
      <c r="Q18" s="39"/>
      <c r="R18" s="39"/>
      <c r="S18" s="39"/>
    </row>
    <row r="19" spans="1:19" ht="12.75">
      <c r="A19" s="117" t="s">
        <v>161</v>
      </c>
      <c r="B19" s="117"/>
      <c r="C19" s="117"/>
      <c r="D19" s="117"/>
      <c r="E19" s="117"/>
      <c r="F19" s="117"/>
      <c r="G19" s="99"/>
      <c r="H19" s="99"/>
      <c r="I19" s="99"/>
      <c r="J19" s="39"/>
      <c r="K19" s="39"/>
      <c r="L19" s="39"/>
      <c r="M19" s="39"/>
      <c r="N19" s="39"/>
      <c r="O19" s="39"/>
      <c r="P19" s="39"/>
      <c r="Q19" s="39"/>
      <c r="R19" s="39"/>
      <c r="S19" s="39"/>
    </row>
    <row r="20" spans="7:19" ht="12.75">
      <c r="G20" s="99"/>
      <c r="H20" s="99"/>
      <c r="I20" s="99"/>
      <c r="J20" s="39"/>
      <c r="K20" s="39"/>
      <c r="L20" s="39"/>
      <c r="M20" s="39"/>
      <c r="N20" s="39"/>
      <c r="O20" s="39"/>
      <c r="P20" s="39"/>
      <c r="Q20" s="39"/>
      <c r="R20" s="39"/>
      <c r="S20" s="39"/>
    </row>
    <row r="21" spans="10:19" ht="12.75">
      <c r="J21" s="39"/>
      <c r="K21" s="39"/>
      <c r="L21" s="39"/>
      <c r="M21" s="39"/>
      <c r="N21" s="39"/>
      <c r="O21" s="39"/>
      <c r="P21" s="39"/>
      <c r="Q21" s="39"/>
      <c r="R21" s="39"/>
      <c r="S21" s="39"/>
    </row>
    <row r="22" spans="10:19" ht="12.75">
      <c r="J22" s="39"/>
      <c r="K22" s="39"/>
      <c r="L22" s="39"/>
      <c r="M22" s="39"/>
      <c r="N22" s="39"/>
      <c r="O22" s="39"/>
      <c r="P22" s="39"/>
      <c r="Q22" s="39"/>
      <c r="R22" s="39"/>
      <c r="S22" s="39"/>
    </row>
    <row r="23" spans="10:19" ht="12.75">
      <c r="J23" s="39"/>
      <c r="K23" s="39"/>
      <c r="L23" s="39"/>
      <c r="M23" s="39"/>
      <c r="N23" s="39"/>
      <c r="O23" s="39"/>
      <c r="P23" s="39"/>
      <c r="Q23" s="39"/>
      <c r="R23" s="39"/>
      <c r="S23" s="39"/>
    </row>
    <row r="24" spans="10:19" ht="12.75"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0:19" ht="12.75">
      <c r="J25" s="39"/>
      <c r="K25" s="39"/>
      <c r="L25" s="39"/>
      <c r="M25" s="39"/>
      <c r="N25" s="39"/>
      <c r="O25" s="39"/>
      <c r="P25" s="39"/>
      <c r="Q25" s="39"/>
      <c r="R25" s="39"/>
      <c r="S25" s="39"/>
    </row>
    <row r="26" spans="10:19" ht="12.75">
      <c r="J26" s="39"/>
      <c r="K26" s="39"/>
      <c r="L26" s="39"/>
      <c r="M26" s="39"/>
      <c r="N26" s="39"/>
      <c r="O26" s="39"/>
      <c r="P26" s="39"/>
      <c r="Q26" s="39"/>
      <c r="R26" s="39"/>
      <c r="S26" s="39"/>
    </row>
    <row r="27" spans="10:19" ht="12.75">
      <c r="J27" s="39"/>
      <c r="K27" s="39"/>
      <c r="L27" s="39"/>
      <c r="M27" s="39"/>
      <c r="N27" s="39"/>
      <c r="O27" s="39"/>
      <c r="P27" s="39"/>
      <c r="Q27" s="39"/>
      <c r="R27" s="39"/>
      <c r="S27" s="39"/>
    </row>
    <row r="28" spans="10:19" ht="12.75">
      <c r="J28" s="39"/>
      <c r="K28" s="39"/>
      <c r="L28" s="39"/>
      <c r="M28" s="39"/>
      <c r="N28" s="39"/>
      <c r="O28" s="39"/>
      <c r="P28" s="39"/>
      <c r="Q28" s="39"/>
      <c r="R28" s="39"/>
      <c r="S28" s="39"/>
    </row>
    <row r="29" spans="10:19" ht="12.75">
      <c r="J29" s="39"/>
      <c r="K29" s="39"/>
      <c r="L29" s="39"/>
      <c r="M29" s="39"/>
      <c r="N29" s="39"/>
      <c r="O29" s="39"/>
      <c r="P29" s="39"/>
      <c r="Q29" s="39"/>
      <c r="R29" s="39"/>
      <c r="S29" s="39"/>
    </row>
    <row r="30" spans="10:19" ht="12.75"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0:19" ht="12.75"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0:19" ht="12.75"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0:19" ht="12.75"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0:19" ht="12.75"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7" ht="12.75">
      <c r="F37" s="16"/>
    </row>
  </sheetData>
  <sheetProtection/>
  <mergeCells count="3">
    <mergeCell ref="A3:I3"/>
    <mergeCell ref="A4:I4"/>
    <mergeCell ref="A18:F18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O180"/>
  <sheetViews>
    <sheetView showZeros="0" view="pageBreakPreview" zoomScale="80" zoomScaleNormal="75" zoomScaleSheetLayoutView="80" zoomScalePageLayoutView="0" workbookViewId="0" topLeftCell="A40">
      <selection activeCell="P56" sqref="P56"/>
    </sheetView>
  </sheetViews>
  <sheetFormatPr defaultColWidth="8.8515625" defaultRowHeight="19.5" customHeight="1"/>
  <cols>
    <col min="1" max="1" width="54.8515625" style="1" customWidth="1"/>
    <col min="2" max="2" width="15.140625" style="1" bestFit="1" customWidth="1"/>
    <col min="3" max="3" width="11.28125" style="1" bestFit="1" customWidth="1"/>
    <col min="4" max="4" width="12.00390625" style="1" bestFit="1" customWidth="1"/>
    <col min="5" max="5" width="2.57421875" style="1" customWidth="1"/>
    <col min="6" max="6" width="15.140625" style="3" bestFit="1" customWidth="1"/>
    <col min="7" max="7" width="10.8515625" style="3" bestFit="1" customWidth="1"/>
    <col min="8" max="8" width="12.00390625" style="3" bestFit="1" customWidth="1"/>
    <col min="9" max="9" width="16.00390625" style="4" customWidth="1"/>
    <col min="10" max="10" width="14.140625" style="4" customWidth="1"/>
    <col min="11" max="11" width="13.7109375" style="4" customWidth="1"/>
    <col min="12" max="12" width="11.140625" style="4" customWidth="1"/>
    <col min="13" max="13" width="13.7109375" style="4" customWidth="1"/>
    <col min="14" max="14" width="14.140625" style="4" customWidth="1"/>
    <col min="15" max="16384" width="8.8515625" style="4" customWidth="1"/>
  </cols>
  <sheetData>
    <row r="1" ht="24" customHeight="1">
      <c r="F1" s="2"/>
    </row>
    <row r="2" spans="1:9" ht="21" customHeight="1">
      <c r="A2" s="55"/>
      <c r="B2" s="55"/>
      <c r="C2" s="55"/>
      <c r="D2" s="55"/>
      <c r="E2" s="55"/>
      <c r="F2" s="56"/>
      <c r="G2" s="57"/>
      <c r="H2" s="57"/>
      <c r="I2" s="62" t="s">
        <v>68</v>
      </c>
    </row>
    <row r="3" spans="1:9" ht="15.75" customHeight="1">
      <c r="A3" s="198" t="s">
        <v>82</v>
      </c>
      <c r="B3" s="199"/>
      <c r="C3" s="199"/>
      <c r="D3" s="199"/>
      <c r="E3" s="199"/>
      <c r="F3" s="199"/>
      <c r="G3" s="199"/>
      <c r="H3" s="199"/>
      <c r="I3" s="199"/>
    </row>
    <row r="4" spans="1:9" ht="28.5" customHeight="1">
      <c r="A4" s="199"/>
      <c r="B4" s="199"/>
      <c r="C4" s="199"/>
      <c r="D4" s="199"/>
      <c r="E4" s="199"/>
      <c r="F4" s="199"/>
      <c r="G4" s="199"/>
      <c r="H4" s="199"/>
      <c r="I4" s="199"/>
    </row>
    <row r="5" spans="1:9" ht="25.5" customHeight="1" thickBot="1">
      <c r="A5" s="59" t="s">
        <v>0</v>
      </c>
      <c r="B5" s="59"/>
      <c r="C5" s="59"/>
      <c r="D5" s="59"/>
      <c r="E5" s="59"/>
      <c r="F5" s="59"/>
      <c r="G5" s="59"/>
      <c r="H5" s="59"/>
      <c r="I5" s="60" t="s">
        <v>79</v>
      </c>
    </row>
    <row r="6" spans="1:9" ht="11.25" customHeight="1" hidden="1" thickBot="1">
      <c r="A6" s="61" t="s">
        <v>1</v>
      </c>
      <c r="B6" s="61"/>
      <c r="C6" s="61"/>
      <c r="D6" s="61"/>
      <c r="E6" s="61"/>
      <c r="F6" s="62"/>
      <c r="G6" s="58"/>
      <c r="H6" s="58"/>
      <c r="I6" s="61"/>
    </row>
    <row r="7" spans="1:10" ht="51.75" customHeight="1">
      <c r="A7" s="63"/>
      <c r="B7" s="200" t="s">
        <v>157</v>
      </c>
      <c r="C7" s="201"/>
      <c r="D7" s="201"/>
      <c r="E7" s="65"/>
      <c r="F7" s="202" t="s">
        <v>158</v>
      </c>
      <c r="G7" s="203"/>
      <c r="H7" s="203"/>
      <c r="I7" s="64" t="s">
        <v>159</v>
      </c>
      <c r="J7" s="182"/>
    </row>
    <row r="8" spans="1:9" s="5" customFormat="1" ht="25.5" customHeight="1" thickBot="1">
      <c r="A8" s="66"/>
      <c r="B8" s="67" t="s">
        <v>2</v>
      </c>
      <c r="C8" s="68" t="s">
        <v>3</v>
      </c>
      <c r="D8" s="68" t="s">
        <v>4</v>
      </c>
      <c r="E8" s="68"/>
      <c r="F8" s="67" t="s">
        <v>2</v>
      </c>
      <c r="G8" s="68" t="s">
        <v>3</v>
      </c>
      <c r="H8" s="68" t="s">
        <v>4</v>
      </c>
      <c r="I8" s="69" t="s">
        <v>86</v>
      </c>
    </row>
    <row r="9" spans="1:9" s="6" customFormat="1" ht="24.75" customHeight="1" thickTop="1">
      <c r="A9" s="171" t="s">
        <v>155</v>
      </c>
      <c r="B9" s="172">
        <f>'A 1 Sinteza executie trim. I '!B8</f>
        <v>1599500</v>
      </c>
      <c r="C9" s="172"/>
      <c r="D9" s="172"/>
      <c r="E9" s="172"/>
      <c r="F9" s="172">
        <f>B9</f>
        <v>1599500</v>
      </c>
      <c r="G9" s="172"/>
      <c r="H9" s="172"/>
      <c r="I9" s="172"/>
    </row>
    <row r="10" spans="1:11" s="7" customFormat="1" ht="35.25" customHeight="1">
      <c r="A10" s="160" t="s">
        <v>5</v>
      </c>
      <c r="B10" s="163">
        <f>B11+B27+B28+B29+B31+B30+B32+B33</f>
        <v>131366.4893535</v>
      </c>
      <c r="C10" s="164">
        <f>B10/$B$9</f>
        <v>0.08212972138386995</v>
      </c>
      <c r="D10" s="164">
        <f>B10/$B$10</f>
        <v>1</v>
      </c>
      <c r="E10" s="163">
        <f>E11+E27+E28+E29</f>
        <v>0</v>
      </c>
      <c r="F10" s="163">
        <f>F11+F27+F28+F29+F31+F30+F32+F33</f>
        <v>114166.18273782003</v>
      </c>
      <c r="G10" s="164">
        <f>F10/$F$9</f>
        <v>0.07137616926403252</v>
      </c>
      <c r="H10" s="164">
        <f>F10/$F$10</f>
        <v>1</v>
      </c>
      <c r="I10" s="165">
        <f>F10/B10</f>
        <v>0.8690662534994379</v>
      </c>
      <c r="K10" s="49"/>
    </row>
    <row r="11" spans="1:13" s="9" customFormat="1" ht="24.75" customHeight="1">
      <c r="A11" s="155" t="s">
        <v>6</v>
      </c>
      <c r="B11" s="70">
        <f>B12+B25+B26</f>
        <v>110723.742666</v>
      </c>
      <c r="C11" s="88">
        <f aca="true" t="shared" si="0" ref="C11:C29">B11/$B$9</f>
        <v>0.06922397165739294</v>
      </c>
      <c r="D11" s="88">
        <f aca="true" t="shared" si="1" ref="D11:D29">B11/$B$10</f>
        <v>0.8428613964711237</v>
      </c>
      <c r="E11" s="70">
        <f>E12+E25+E26</f>
        <v>0</v>
      </c>
      <c r="F11" s="70">
        <f>F12+F25+F26</f>
        <v>104421.35033882002</v>
      </c>
      <c r="G11" s="88">
        <f aca="true" t="shared" si="2" ref="G11:G32">F11/$F$9</f>
        <v>0.0652837451321163</v>
      </c>
      <c r="H11" s="88">
        <f aca="true" t="shared" si="3" ref="H11:H32">F11/$F$10</f>
        <v>0.9146434419956145</v>
      </c>
      <c r="I11" s="86">
        <f>F11/B11</f>
        <v>0.9430800280460961</v>
      </c>
      <c r="J11" s="7"/>
      <c r="K11" s="49"/>
      <c r="M11" s="7"/>
    </row>
    <row r="12" spans="1:13" s="9" customFormat="1" ht="25.5" customHeight="1">
      <c r="A12" s="156" t="s">
        <v>7</v>
      </c>
      <c r="B12" s="70">
        <f>B13+B17+B18+B23+B24</f>
        <v>61984.477</v>
      </c>
      <c r="C12" s="88">
        <f t="shared" si="0"/>
        <v>0.03875240825257893</v>
      </c>
      <c r="D12" s="88">
        <f t="shared" si="1"/>
        <v>0.47184390254354125</v>
      </c>
      <c r="E12" s="70">
        <f>E13+E17+E18+E23+E24</f>
        <v>0</v>
      </c>
      <c r="F12" s="70">
        <f>F13+F17+F18+F23+F24</f>
        <v>57644.57067800001</v>
      </c>
      <c r="G12" s="88">
        <f t="shared" si="2"/>
        <v>0.03603911889840576</v>
      </c>
      <c r="H12" s="88">
        <f t="shared" si="3"/>
        <v>0.5049180877876894</v>
      </c>
      <c r="I12" s="86">
        <f>F12/B12</f>
        <v>0.9299839809570388</v>
      </c>
      <c r="J12" s="7"/>
      <c r="K12" s="49"/>
      <c r="M12" s="7"/>
    </row>
    <row r="13" spans="1:13" s="9" customFormat="1" ht="40.5" customHeight="1">
      <c r="A13" s="157" t="s">
        <v>8</v>
      </c>
      <c r="B13" s="70">
        <f>B14+B15+B16</f>
        <v>10045.592999999999</v>
      </c>
      <c r="C13" s="88">
        <f t="shared" si="0"/>
        <v>0.006280458268208815</v>
      </c>
      <c r="D13" s="88">
        <f t="shared" si="1"/>
        <v>0.07646998141944603</v>
      </c>
      <c r="E13" s="70"/>
      <c r="F13" s="70">
        <f>F14+F15+F16</f>
        <v>10984.384129999999</v>
      </c>
      <c r="G13" s="88">
        <f t="shared" si="2"/>
        <v>0.0068673861394185675</v>
      </c>
      <c r="H13" s="88">
        <f t="shared" si="3"/>
        <v>0.09621399145161383</v>
      </c>
      <c r="I13" s="86">
        <f>F13/B13</f>
        <v>1.0934530325885192</v>
      </c>
      <c r="J13" s="7"/>
      <c r="K13" s="49"/>
      <c r="M13" s="7"/>
    </row>
    <row r="14" spans="1:13" ht="25.5" customHeight="1">
      <c r="A14" s="158" t="s">
        <v>9</v>
      </c>
      <c r="B14" s="71">
        <v>1120.7679999999998</v>
      </c>
      <c r="C14" s="89">
        <f t="shared" si="0"/>
        <v>0.0007006989684276335</v>
      </c>
      <c r="D14" s="89">
        <f t="shared" si="1"/>
        <v>0.008531612632077537</v>
      </c>
      <c r="E14" s="71"/>
      <c r="F14" s="71">
        <v>565.282</v>
      </c>
      <c r="G14" s="89">
        <f t="shared" si="2"/>
        <v>0.0003534116911534855</v>
      </c>
      <c r="H14" s="89">
        <f t="shared" si="3"/>
        <v>0.004951396170424275</v>
      </c>
      <c r="I14" s="86">
        <f aca="true" t="shared" si="4" ref="I14:I32">F14/B14</f>
        <v>0.5043702175650984</v>
      </c>
      <c r="J14" s="7"/>
      <c r="K14" s="49"/>
      <c r="M14" s="7"/>
    </row>
    <row r="15" spans="1:13" ht="18" customHeight="1">
      <c r="A15" s="158" t="s">
        <v>10</v>
      </c>
      <c r="B15" s="71">
        <v>8437.71</v>
      </c>
      <c r="C15" s="89">
        <f t="shared" si="0"/>
        <v>0.005275217255392309</v>
      </c>
      <c r="D15" s="89">
        <f t="shared" si="1"/>
        <v>0.06423030745150375</v>
      </c>
      <c r="E15" s="71"/>
      <c r="F15" s="71">
        <v>10014.49713</v>
      </c>
      <c r="G15" s="89">
        <f t="shared" si="2"/>
        <v>0.006261017274148171</v>
      </c>
      <c r="H15" s="89">
        <f t="shared" si="3"/>
        <v>0.08771859485744617</v>
      </c>
      <c r="I15" s="86">
        <f t="shared" si="4"/>
        <v>1.1868738235848353</v>
      </c>
      <c r="J15" s="7"/>
      <c r="K15" s="49"/>
      <c r="M15" s="7"/>
    </row>
    <row r="16" spans="1:13" ht="30" customHeight="1">
      <c r="A16" s="159" t="s">
        <v>11</v>
      </c>
      <c r="B16" s="71">
        <v>487.115</v>
      </c>
      <c r="C16" s="89">
        <f t="shared" si="0"/>
        <v>0.0003045420443888715</v>
      </c>
      <c r="D16" s="89">
        <f t="shared" si="1"/>
        <v>0.003708061335864738</v>
      </c>
      <c r="E16" s="71"/>
      <c r="F16" s="71">
        <v>404.605</v>
      </c>
      <c r="G16" s="89">
        <f t="shared" si="2"/>
        <v>0.00025295717411691153</v>
      </c>
      <c r="H16" s="89">
        <f t="shared" si="3"/>
        <v>0.003544000423743395</v>
      </c>
      <c r="I16" s="86">
        <f t="shared" si="4"/>
        <v>0.8306149471890621</v>
      </c>
      <c r="J16" s="7"/>
      <c r="K16" s="49"/>
      <c r="M16" s="7"/>
    </row>
    <row r="17" spans="1:13" ht="24" customHeight="1">
      <c r="A17" s="157" t="s">
        <v>12</v>
      </c>
      <c r="B17" s="72">
        <v>6434.2</v>
      </c>
      <c r="C17" s="90">
        <f t="shared" si="0"/>
        <v>0.004022632072522663</v>
      </c>
      <c r="D17" s="90">
        <f t="shared" si="1"/>
        <v>0.04897900546528211</v>
      </c>
      <c r="E17" s="73"/>
      <c r="F17" s="73">
        <v>4967.128</v>
      </c>
      <c r="G17" s="90">
        <f t="shared" si="2"/>
        <v>0.0031054254454517035</v>
      </c>
      <c r="H17" s="90">
        <f t="shared" si="3"/>
        <v>0.04350787493181666</v>
      </c>
      <c r="I17" s="86">
        <f t="shared" si="4"/>
        <v>0.7719884367908986</v>
      </c>
      <c r="J17" s="7"/>
      <c r="K17" s="49"/>
      <c r="M17" s="7"/>
    </row>
    <row r="18" spans="1:13" ht="23.25" customHeight="1">
      <c r="A18" s="74" t="s">
        <v>13</v>
      </c>
      <c r="B18" s="70">
        <f>SUM(B19:B22)</f>
        <v>44456.187</v>
      </c>
      <c r="C18" s="88">
        <f t="shared" si="0"/>
        <v>0.027793802438261957</v>
      </c>
      <c r="D18" s="88">
        <f t="shared" si="1"/>
        <v>0.3384134509400708</v>
      </c>
      <c r="E18" s="70">
        <f>SUM(E19:E22)</f>
        <v>0</v>
      </c>
      <c r="F18" s="70">
        <f>SUM(F19:F22)</f>
        <v>40811.52254800001</v>
      </c>
      <c r="G18" s="88">
        <f t="shared" si="2"/>
        <v>0.025515175084713976</v>
      </c>
      <c r="H18" s="88">
        <f t="shared" si="3"/>
        <v>0.3574747054626738</v>
      </c>
      <c r="I18" s="86">
        <f t="shared" si="4"/>
        <v>0.9180167104299793</v>
      </c>
      <c r="J18" s="7"/>
      <c r="K18" s="49"/>
      <c r="M18" s="7"/>
    </row>
    <row r="19" spans="1:13" ht="20.25" customHeight="1">
      <c r="A19" s="158" t="s">
        <v>14</v>
      </c>
      <c r="B19" s="71">
        <v>27308.247</v>
      </c>
      <c r="C19" s="89">
        <f t="shared" si="0"/>
        <v>0.017072989684276337</v>
      </c>
      <c r="D19" s="89">
        <f t="shared" si="1"/>
        <v>0.2078783343788309</v>
      </c>
      <c r="E19" s="71"/>
      <c r="F19" s="71">
        <v>25846.829</v>
      </c>
      <c r="G19" s="89">
        <f t="shared" si="2"/>
        <v>0.016159317911847455</v>
      </c>
      <c r="H19" s="89">
        <f t="shared" si="3"/>
        <v>0.2263965421297885</v>
      </c>
      <c r="I19" s="86">
        <f t="shared" si="4"/>
        <v>0.946484371552667</v>
      </c>
      <c r="J19" s="7"/>
      <c r="K19" s="49"/>
      <c r="M19" s="7"/>
    </row>
    <row r="20" spans="1:13" ht="18" customHeight="1">
      <c r="A20" s="158" t="s">
        <v>15</v>
      </c>
      <c r="B20" s="71">
        <v>9016.179</v>
      </c>
      <c r="C20" s="89">
        <f t="shared" si="0"/>
        <v>0.005636873397936855</v>
      </c>
      <c r="D20" s="89">
        <f t="shared" si="1"/>
        <v>0.06863378205790335</v>
      </c>
      <c r="E20" s="71"/>
      <c r="F20" s="71">
        <v>8179.295</v>
      </c>
      <c r="G20" s="89">
        <f t="shared" si="2"/>
        <v>0.0051136573929352926</v>
      </c>
      <c r="H20" s="89">
        <f t="shared" si="3"/>
        <v>0.07164376353708489</v>
      </c>
      <c r="I20" s="86">
        <f t="shared" si="4"/>
        <v>0.9071797487605338</v>
      </c>
      <c r="J20" s="7"/>
      <c r="K20" s="49"/>
      <c r="M20" s="7"/>
    </row>
    <row r="21" spans="1:13" s="11" customFormat="1" ht="15.75">
      <c r="A21" s="75" t="s">
        <v>16</v>
      </c>
      <c r="B21" s="71">
        <v>5835.9169999999995</v>
      </c>
      <c r="C21" s="89">
        <f t="shared" si="0"/>
        <v>0.0036485883088465143</v>
      </c>
      <c r="D21" s="89">
        <f t="shared" si="1"/>
        <v>0.044424700916653626</v>
      </c>
      <c r="E21" s="71"/>
      <c r="F21" s="71">
        <v>4431.570548000001</v>
      </c>
      <c r="G21" s="89">
        <f t="shared" si="2"/>
        <v>0.0027705974041888092</v>
      </c>
      <c r="H21" s="89">
        <f t="shared" si="3"/>
        <v>0.038816840869392986</v>
      </c>
      <c r="I21" s="86">
        <f t="shared" si="4"/>
        <v>0.7593614761827492</v>
      </c>
      <c r="J21" s="7"/>
      <c r="K21" s="49"/>
      <c r="M21" s="7"/>
    </row>
    <row r="22" spans="1:13" ht="45" customHeight="1">
      <c r="A22" s="75" t="s">
        <v>17</v>
      </c>
      <c r="B22" s="71">
        <v>2295.844</v>
      </c>
      <c r="C22" s="89">
        <f t="shared" si="0"/>
        <v>0.0014353510472022506</v>
      </c>
      <c r="D22" s="89">
        <f t="shared" si="1"/>
        <v>0.017476633586682905</v>
      </c>
      <c r="E22" s="71"/>
      <c r="F22" s="71">
        <v>2353.828</v>
      </c>
      <c r="G22" s="89">
        <f t="shared" si="2"/>
        <v>0.0014716023757424194</v>
      </c>
      <c r="H22" s="89">
        <f t="shared" si="3"/>
        <v>0.020617558926407403</v>
      </c>
      <c r="I22" s="86">
        <f t="shared" si="4"/>
        <v>1.0252560714055485</v>
      </c>
      <c r="J22" s="7"/>
      <c r="K22" s="49"/>
      <c r="M22" s="7"/>
    </row>
    <row r="23" spans="1:13" s="9" customFormat="1" ht="45" customHeight="1">
      <c r="A23" s="74" t="s">
        <v>18</v>
      </c>
      <c r="B23" s="73">
        <v>611.108</v>
      </c>
      <c r="C23" s="90">
        <f t="shared" si="0"/>
        <v>0.0003820618943419818</v>
      </c>
      <c r="D23" s="90">
        <f t="shared" si="1"/>
        <v>0.004651932186111345</v>
      </c>
      <c r="E23" s="73"/>
      <c r="F23" s="73">
        <v>417.583</v>
      </c>
      <c r="G23" s="90">
        <f t="shared" si="2"/>
        <v>0.00026107095967489843</v>
      </c>
      <c r="H23" s="90">
        <f t="shared" si="3"/>
        <v>0.0036576768180028377</v>
      </c>
      <c r="I23" s="86">
        <f t="shared" si="4"/>
        <v>0.6833211150893133</v>
      </c>
      <c r="J23" s="7"/>
      <c r="K23" s="49"/>
      <c r="M23" s="7"/>
    </row>
    <row r="24" spans="1:11" s="9" customFormat="1" ht="17.25" customHeight="1">
      <c r="A24" s="76" t="s">
        <v>19</v>
      </c>
      <c r="B24" s="73">
        <v>437.389</v>
      </c>
      <c r="C24" s="90">
        <f t="shared" si="0"/>
        <v>0.0002734535792435136</v>
      </c>
      <c r="D24" s="90">
        <f t="shared" si="1"/>
        <v>0.003329532532630984</v>
      </c>
      <c r="E24" s="73"/>
      <c r="F24" s="73">
        <v>463.953</v>
      </c>
      <c r="G24" s="90">
        <f>F24/$F$9</f>
        <v>0.0002900612691466083</v>
      </c>
      <c r="H24" s="90">
        <f t="shared" si="3"/>
        <v>0.004063839123582306</v>
      </c>
      <c r="I24" s="86">
        <f t="shared" si="4"/>
        <v>1.0607331231466726</v>
      </c>
      <c r="J24" s="7"/>
      <c r="K24" s="49"/>
    </row>
    <row r="25" spans="1:13" s="9" customFormat="1" ht="18" customHeight="1">
      <c r="A25" s="77" t="s">
        <v>20</v>
      </c>
      <c r="B25" s="73">
        <v>38780.96000000001</v>
      </c>
      <c r="C25" s="90">
        <f t="shared" si="0"/>
        <v>0.024245676773991875</v>
      </c>
      <c r="D25" s="90">
        <f t="shared" si="1"/>
        <v>0.2952119691319647</v>
      </c>
      <c r="E25" s="73"/>
      <c r="F25" s="73">
        <v>36919.499772</v>
      </c>
      <c r="G25" s="90">
        <f t="shared" si="2"/>
        <v>0.023081900451391062</v>
      </c>
      <c r="H25" s="90">
        <f t="shared" si="3"/>
        <v>0.32338385051188734</v>
      </c>
      <c r="I25" s="86">
        <f t="shared" si="4"/>
        <v>0.9520006666157825</v>
      </c>
      <c r="J25" s="7"/>
      <c r="K25" s="49"/>
      <c r="M25" s="7"/>
    </row>
    <row r="26" spans="1:13" s="9" customFormat="1" ht="18.75" customHeight="1">
      <c r="A26" s="78" t="s">
        <v>21</v>
      </c>
      <c r="B26" s="73">
        <v>9958.305665999997</v>
      </c>
      <c r="C26" s="90">
        <f t="shared" si="0"/>
        <v>0.00622588663082213</v>
      </c>
      <c r="D26" s="90">
        <f t="shared" si="1"/>
        <v>0.07580552479561774</v>
      </c>
      <c r="E26" s="73"/>
      <c r="F26" s="73">
        <v>9857.279888819998</v>
      </c>
      <c r="G26" s="90">
        <f t="shared" si="2"/>
        <v>0.006162725782319473</v>
      </c>
      <c r="H26" s="90">
        <f t="shared" si="3"/>
        <v>0.08634150369603766</v>
      </c>
      <c r="I26" s="86">
        <f t="shared" si="4"/>
        <v>0.9898551238967364</v>
      </c>
      <c r="J26" s="7"/>
      <c r="K26" s="49"/>
      <c r="M26" s="7"/>
    </row>
    <row r="27" spans="1:13" s="9" customFormat="1" ht="15.75">
      <c r="A27" s="151" t="s">
        <v>22</v>
      </c>
      <c r="B27" s="73">
        <v>390.304</v>
      </c>
      <c r="C27" s="90">
        <f t="shared" si="0"/>
        <v>0.0002440162550797124</v>
      </c>
      <c r="D27" s="90">
        <f t="shared" si="1"/>
        <v>0.0029711077910418494</v>
      </c>
      <c r="E27" s="73"/>
      <c r="F27" s="73">
        <v>331.023</v>
      </c>
      <c r="G27" s="90">
        <f t="shared" si="2"/>
        <v>0.0002069540481400438</v>
      </c>
      <c r="H27" s="90">
        <f t="shared" si="3"/>
        <v>0.002899483823157919</v>
      </c>
      <c r="I27" s="86">
        <f t="shared" si="4"/>
        <v>0.8481158276625401</v>
      </c>
      <c r="J27" s="7"/>
      <c r="K27" s="49"/>
      <c r="M27" s="7"/>
    </row>
    <row r="28" spans="1:15" s="9" customFormat="1" ht="18" customHeight="1">
      <c r="A28" s="151" t="s">
        <v>23</v>
      </c>
      <c r="B28" s="73">
        <v>7.4270000000000005</v>
      </c>
      <c r="C28" s="90">
        <f t="shared" si="0"/>
        <v>4.6433260393873086E-06</v>
      </c>
      <c r="D28" s="90">
        <f t="shared" si="1"/>
        <v>5.653648838871192E-05</v>
      </c>
      <c r="E28" s="73"/>
      <c r="F28" s="73">
        <v>0</v>
      </c>
      <c r="G28" s="90">
        <f>F28/$F$9</f>
        <v>0</v>
      </c>
      <c r="H28" s="90">
        <f t="shared" si="3"/>
        <v>0</v>
      </c>
      <c r="I28" s="86">
        <f t="shared" si="4"/>
        <v>0</v>
      </c>
      <c r="J28" s="7"/>
      <c r="K28" s="49"/>
      <c r="M28" s="7"/>
      <c r="N28" s="42"/>
      <c r="O28" s="42"/>
    </row>
    <row r="29" spans="1:13" s="9" customFormat="1" ht="30" customHeight="1">
      <c r="A29" s="151" t="s">
        <v>24</v>
      </c>
      <c r="B29" s="73">
        <v>1204.347</v>
      </c>
      <c r="C29" s="90">
        <f t="shared" si="0"/>
        <v>0.0007529521725539231</v>
      </c>
      <c r="D29" s="90">
        <f t="shared" si="1"/>
        <v>0.009167840336808945</v>
      </c>
      <c r="E29" s="73"/>
      <c r="F29" s="73">
        <v>261.869936</v>
      </c>
      <c r="G29" s="90">
        <f t="shared" si="2"/>
        <v>0.00016371987246014379</v>
      </c>
      <c r="H29" s="90">
        <f t="shared" si="3"/>
        <v>0.002293760987011173</v>
      </c>
      <c r="I29" s="86">
        <f>F29/B29</f>
        <v>0.21743728011943403</v>
      </c>
      <c r="J29" s="7"/>
      <c r="K29" s="49"/>
      <c r="M29" s="7"/>
    </row>
    <row r="30" spans="1:13" s="9" customFormat="1" ht="30">
      <c r="A30" s="151" t="s">
        <v>25</v>
      </c>
      <c r="B30" s="70"/>
      <c r="C30" s="90">
        <f>B30/$B$9</f>
        <v>0</v>
      </c>
      <c r="D30" s="90">
        <f>B30/$B$10</f>
        <v>0</v>
      </c>
      <c r="E30" s="73"/>
      <c r="F30" s="73">
        <v>67.098</v>
      </c>
      <c r="G30" s="90">
        <f t="shared" si="2"/>
        <v>4.194935917474211E-05</v>
      </c>
      <c r="H30" s="90">
        <f t="shared" si="3"/>
        <v>0.0005877221992618339</v>
      </c>
      <c r="I30" s="86"/>
      <c r="J30" s="7"/>
      <c r="K30" s="49"/>
      <c r="M30" s="7"/>
    </row>
    <row r="31" spans="1:13" ht="49.5" customHeight="1">
      <c r="A31" s="151" t="s">
        <v>88</v>
      </c>
      <c r="B31" s="70"/>
      <c r="C31" s="90">
        <f>B31/$B$9</f>
        <v>0</v>
      </c>
      <c r="D31" s="90">
        <f>B31/$B$10</f>
        <v>0</v>
      </c>
      <c r="E31" s="73"/>
      <c r="F31" s="73">
        <v>26.807000000000002</v>
      </c>
      <c r="G31" s="90">
        <f t="shared" si="2"/>
        <v>1.67596123788684E-05</v>
      </c>
      <c r="H31" s="90">
        <f t="shared" si="3"/>
        <v>0.00023480683471358284</v>
      </c>
      <c r="I31" s="86"/>
      <c r="J31" s="7"/>
      <c r="K31" s="49"/>
      <c r="M31" s="7"/>
    </row>
    <row r="32" spans="1:13" ht="45.75" customHeight="1">
      <c r="A32" s="151" t="s">
        <v>87</v>
      </c>
      <c r="B32" s="70">
        <v>16813.412687499997</v>
      </c>
      <c r="C32" s="90">
        <f>B32/$B$9</f>
        <v>0.010511667825883086</v>
      </c>
      <c r="D32" s="90">
        <f>B32/$B$10</f>
        <v>0.1279885971699832</v>
      </c>
      <c r="E32" s="70"/>
      <c r="F32" s="79">
        <v>8646.417463</v>
      </c>
      <c r="G32" s="90">
        <f t="shared" si="2"/>
        <v>0.005405700195686152</v>
      </c>
      <c r="H32" s="90">
        <f t="shared" si="3"/>
        <v>0.07573536449805189</v>
      </c>
      <c r="I32" s="86">
        <f t="shared" si="4"/>
        <v>0.5142571364722532</v>
      </c>
      <c r="J32" s="7"/>
      <c r="K32" s="49"/>
      <c r="M32" s="7"/>
    </row>
    <row r="33" spans="1:13" ht="45.75" customHeight="1">
      <c r="A33" s="151" t="s">
        <v>151</v>
      </c>
      <c r="B33" s="70">
        <v>2227.256</v>
      </c>
      <c r="C33" s="90">
        <f>B33/$B$9</f>
        <v>0.0013924701469209128</v>
      </c>
      <c r="D33" s="90">
        <f>B33/$B$10</f>
        <v>0.01695452174265369</v>
      </c>
      <c r="E33" s="70"/>
      <c r="F33" s="79">
        <v>411.61700000000076</v>
      </c>
      <c r="G33" s="90">
        <f>F33/$F$9</f>
        <v>0.00025734104407627433</v>
      </c>
      <c r="H33" s="90">
        <f>F33/$F$10</f>
        <v>0.003605419662189018</v>
      </c>
      <c r="I33" s="86">
        <f>F33/B33</f>
        <v>0.18480902060652246</v>
      </c>
      <c r="J33" s="7"/>
      <c r="K33" s="49"/>
      <c r="M33" s="7"/>
    </row>
    <row r="34" spans="1:13" s="9" customFormat="1" ht="33" customHeight="1">
      <c r="A34" s="160" t="s">
        <v>26</v>
      </c>
      <c r="B34" s="161">
        <f>B35+B50+B51</f>
        <v>170064.03913249998</v>
      </c>
      <c r="C34" s="162">
        <f>B34/$B$9</f>
        <v>0.10632325047358548</v>
      </c>
      <c r="D34" s="162">
        <f>B34/$B$34</f>
        <v>1</v>
      </c>
      <c r="E34" s="161"/>
      <c r="F34" s="161">
        <f>F35+F50+F51</f>
        <v>136916.89250948</v>
      </c>
      <c r="G34" s="162">
        <f>F34/$F$9</f>
        <v>0.0855998077583495</v>
      </c>
      <c r="H34" s="162">
        <f>F34/$F$34</f>
        <v>1</v>
      </c>
      <c r="I34" s="162">
        <f aca="true" t="shared" si="5" ref="I34:I52">F34/B34</f>
        <v>0.8050902072413179</v>
      </c>
      <c r="J34" s="7"/>
      <c r="K34" s="8"/>
      <c r="M34" s="7"/>
    </row>
    <row r="35" spans="1:13" s="9" customFormat="1" ht="19.5" customHeight="1">
      <c r="A35" s="80" t="s">
        <v>27</v>
      </c>
      <c r="B35" s="81">
        <f>B36+B37+B38+B39+B48+B49+B40+B41+B42+B43+B44+B45+B46+B47</f>
        <v>159540.95713249999</v>
      </c>
      <c r="C35" s="91">
        <f aca="true" t="shared" si="6" ref="C35:C50">B35/$B$9</f>
        <v>0.09974426829165363</v>
      </c>
      <c r="D35" s="91">
        <f aca="true" t="shared" si="7" ref="D35:D50">B35/$B$34</f>
        <v>0.9381228268264211</v>
      </c>
      <c r="E35" s="81"/>
      <c r="F35" s="81">
        <f>F36+F37+F38+F39+F48+F49+F40+F41+F42+F43+F44+F45+F46+F47</f>
        <v>133077.04837348</v>
      </c>
      <c r="G35" s="91">
        <f aca="true" t="shared" si="8" ref="G35:G50">F35/$F$9</f>
        <v>0.08319915496935293</v>
      </c>
      <c r="H35" s="91">
        <f>F35/$F$34</f>
        <v>0.9719549277987438</v>
      </c>
      <c r="I35" s="85">
        <f>F35/B35</f>
        <v>0.8341246709643249</v>
      </c>
      <c r="J35" s="7"/>
      <c r="K35" s="8"/>
      <c r="M35" s="7"/>
    </row>
    <row r="36" spans="1:13" ht="19.5" customHeight="1">
      <c r="A36" s="152" t="s">
        <v>28</v>
      </c>
      <c r="B36" s="83">
        <v>32529.506059999996</v>
      </c>
      <c r="C36" s="89">
        <f t="shared" si="6"/>
        <v>0.020337296692716472</v>
      </c>
      <c r="D36" s="89">
        <f t="shared" si="7"/>
        <v>0.19127798108250074</v>
      </c>
      <c r="E36" s="82"/>
      <c r="F36" s="84">
        <v>30544.000089999998</v>
      </c>
      <c r="G36" s="89">
        <f t="shared" si="8"/>
        <v>0.019095967546108157</v>
      </c>
      <c r="H36" s="89">
        <f aca="true" t="shared" si="9" ref="H36:H50">F36/$F$34</f>
        <v>0.22308423402090546</v>
      </c>
      <c r="I36" s="87">
        <f t="shared" si="5"/>
        <v>0.9389629228818361</v>
      </c>
      <c r="J36" s="7"/>
      <c r="K36" s="8"/>
      <c r="M36" s="7"/>
    </row>
    <row r="37" spans="1:13" ht="17.25" customHeight="1">
      <c r="A37" s="152" t="s">
        <v>29</v>
      </c>
      <c r="B37" s="83">
        <v>18597.907302499996</v>
      </c>
      <c r="C37" s="89">
        <f t="shared" si="6"/>
        <v>0.011627325603313534</v>
      </c>
      <c r="D37" s="89">
        <f t="shared" si="7"/>
        <v>0.10935825937904503</v>
      </c>
      <c r="E37" s="82"/>
      <c r="F37" s="84">
        <v>17510.93368</v>
      </c>
      <c r="G37" s="89">
        <f t="shared" si="8"/>
        <v>0.010947754723351046</v>
      </c>
      <c r="H37" s="89">
        <f t="shared" si="9"/>
        <v>0.12789461810775143</v>
      </c>
      <c r="I37" s="87">
        <f t="shared" si="5"/>
        <v>0.9415539821325014</v>
      </c>
      <c r="J37" s="7"/>
      <c r="K37" s="8"/>
      <c r="M37" s="7"/>
    </row>
    <row r="38" spans="1:13" ht="19.5" customHeight="1">
      <c r="A38" s="152" t="s">
        <v>30</v>
      </c>
      <c r="B38" s="83">
        <v>11114.98972</v>
      </c>
      <c r="C38" s="89">
        <f t="shared" si="6"/>
        <v>0.006949040150046889</v>
      </c>
      <c r="D38" s="89">
        <f t="shared" si="7"/>
        <v>0.06535767218453578</v>
      </c>
      <c r="E38" s="82"/>
      <c r="F38" s="84">
        <v>9118.362346479998</v>
      </c>
      <c r="G38" s="89">
        <f t="shared" si="8"/>
        <v>0.00570075795341044</v>
      </c>
      <c r="H38" s="89">
        <f t="shared" si="9"/>
        <v>0.06659778920887101</v>
      </c>
      <c r="I38" s="87">
        <f t="shared" si="5"/>
        <v>0.8203662420013466</v>
      </c>
      <c r="J38" s="7"/>
      <c r="K38" s="8"/>
      <c r="M38" s="7"/>
    </row>
    <row r="39" spans="1:13" ht="19.5" customHeight="1">
      <c r="A39" s="152" t="s">
        <v>31</v>
      </c>
      <c r="B39" s="83">
        <v>5053.9400000000005</v>
      </c>
      <c r="C39" s="89">
        <f t="shared" si="6"/>
        <v>0.003159699906220694</v>
      </c>
      <c r="D39" s="89">
        <f t="shared" si="7"/>
        <v>0.029717864080967663</v>
      </c>
      <c r="E39" s="82"/>
      <c r="F39" s="84">
        <v>5019.4890000000005</v>
      </c>
      <c r="G39" s="89">
        <f t="shared" si="8"/>
        <v>0.0031381613004063773</v>
      </c>
      <c r="H39" s="89">
        <f t="shared" si="9"/>
        <v>0.03666084518864212</v>
      </c>
      <c r="I39" s="87">
        <f t="shared" si="5"/>
        <v>0.9931833381480587</v>
      </c>
      <c r="J39" s="7"/>
      <c r="K39" s="8"/>
      <c r="M39" s="7"/>
    </row>
    <row r="40" spans="1:13" ht="18.75" customHeight="1">
      <c r="A40" s="153" t="s">
        <v>32</v>
      </c>
      <c r="B40" s="83">
        <v>654.9622999999992</v>
      </c>
      <c r="C40" s="89">
        <f t="shared" si="6"/>
        <v>0.0004094793998124409</v>
      </c>
      <c r="D40" s="89">
        <f t="shared" si="7"/>
        <v>0.0038512686358678464</v>
      </c>
      <c r="E40" s="83"/>
      <c r="F40" s="84">
        <v>594.8270049999992</v>
      </c>
      <c r="G40" s="89">
        <f t="shared" si="8"/>
        <v>0.0003718830915911217</v>
      </c>
      <c r="H40" s="89">
        <f t="shared" si="9"/>
        <v>0.004344438396882356</v>
      </c>
      <c r="I40" s="87">
        <f t="shared" si="5"/>
        <v>0.9081851046999192</v>
      </c>
      <c r="J40" s="7"/>
      <c r="K40" s="8"/>
      <c r="M40" s="7"/>
    </row>
    <row r="41" spans="1:13" ht="15.75" customHeight="1">
      <c r="A41" s="153" t="s">
        <v>33</v>
      </c>
      <c r="B41" s="83">
        <v>13355.118</v>
      </c>
      <c r="C41" s="89">
        <f t="shared" si="6"/>
        <v>0.008349557986870898</v>
      </c>
      <c r="D41" s="89">
        <f t="shared" si="7"/>
        <v>0.07852993535920187</v>
      </c>
      <c r="E41" s="83"/>
      <c r="F41" s="84">
        <v>6560.826132</v>
      </c>
      <c r="G41" s="89">
        <f t="shared" si="8"/>
        <v>0.0041017981444201315</v>
      </c>
      <c r="H41" s="89">
        <f t="shared" si="9"/>
        <v>0.04791831023732688</v>
      </c>
      <c r="I41" s="87">
        <f t="shared" si="5"/>
        <v>0.4912593158667711</v>
      </c>
      <c r="J41" s="7"/>
      <c r="K41" s="8"/>
      <c r="M41" s="7"/>
    </row>
    <row r="42" spans="1:13" ht="28.5" customHeight="1">
      <c r="A42" s="153" t="s">
        <v>34</v>
      </c>
      <c r="B42" s="83">
        <v>1655.83</v>
      </c>
      <c r="C42" s="89">
        <f t="shared" si="6"/>
        <v>0.0010352172553923101</v>
      </c>
      <c r="D42" s="89">
        <f t="shared" si="7"/>
        <v>0.009736508720164601</v>
      </c>
      <c r="E42" s="82"/>
      <c r="F42" s="84">
        <v>627.0215959999998</v>
      </c>
      <c r="G42" s="89">
        <f t="shared" si="8"/>
        <v>0.00039201100093779297</v>
      </c>
      <c r="H42" s="89">
        <f t="shared" si="9"/>
        <v>0.004579578052843884</v>
      </c>
      <c r="I42" s="87">
        <f t="shared" si="5"/>
        <v>0.37867510312048935</v>
      </c>
      <c r="J42" s="7"/>
      <c r="K42" s="8"/>
      <c r="M42" s="7"/>
    </row>
    <row r="43" spans="1:13" ht="17.25" customHeight="1">
      <c r="A43" s="153" t="s">
        <v>35</v>
      </c>
      <c r="B43" s="83">
        <v>50946.976</v>
      </c>
      <c r="C43" s="89">
        <f t="shared" si="6"/>
        <v>0.03185181369177868</v>
      </c>
      <c r="D43" s="89">
        <f t="shared" si="7"/>
        <v>0.29957524388978135</v>
      </c>
      <c r="E43" s="83"/>
      <c r="F43" s="84">
        <v>50525.718772</v>
      </c>
      <c r="G43" s="89">
        <f t="shared" si="8"/>
        <v>0.0315884456217568</v>
      </c>
      <c r="H43" s="89">
        <f t="shared" si="9"/>
        <v>0.36902472621120613</v>
      </c>
      <c r="I43" s="87">
        <f t="shared" si="5"/>
        <v>0.9917314576629631</v>
      </c>
      <c r="J43" s="7"/>
      <c r="K43" s="8"/>
      <c r="M43" s="7"/>
    </row>
    <row r="44" spans="1:13" ht="45">
      <c r="A44" s="153" t="s">
        <v>89</v>
      </c>
      <c r="B44" s="83">
        <v>18442.267749999995</v>
      </c>
      <c r="C44" s="89">
        <f t="shared" si="6"/>
        <v>0.011530020475148482</v>
      </c>
      <c r="D44" s="89">
        <f t="shared" si="7"/>
        <v>0.10844307734941712</v>
      </c>
      <c r="E44" s="83"/>
      <c r="F44" s="84">
        <v>9673.220182000001</v>
      </c>
      <c r="G44" s="89">
        <f t="shared" si="8"/>
        <v>0.006047652505157862</v>
      </c>
      <c r="H44" s="89">
        <f t="shared" si="9"/>
        <v>0.0706503047557133</v>
      </c>
      <c r="I44" s="87">
        <f t="shared" si="5"/>
        <v>0.5245135963281957</v>
      </c>
      <c r="J44" s="7"/>
      <c r="K44" s="8"/>
      <c r="M44" s="7"/>
    </row>
    <row r="45" spans="1:13" ht="19.5" customHeight="1">
      <c r="A45" s="153" t="s">
        <v>36</v>
      </c>
      <c r="B45" s="83">
        <v>2266.2329999999997</v>
      </c>
      <c r="C45" s="89">
        <f t="shared" si="6"/>
        <v>0.001416838386995936</v>
      </c>
      <c r="D45" s="89">
        <f t="shared" si="7"/>
        <v>0.013325762527810694</v>
      </c>
      <c r="E45" s="83"/>
      <c r="F45" s="84">
        <v>2089.89</v>
      </c>
      <c r="G45" s="89">
        <f t="shared" si="8"/>
        <v>0.0013065895592372615</v>
      </c>
      <c r="H45" s="89">
        <f t="shared" si="9"/>
        <v>0.015263931000006429</v>
      </c>
      <c r="I45" s="87">
        <f t="shared" si="5"/>
        <v>0.9221867301376337</v>
      </c>
      <c r="J45" s="7"/>
      <c r="K45" s="8"/>
      <c r="M45" s="7"/>
    </row>
    <row r="46" spans="1:13" ht="45">
      <c r="A46" s="153" t="s">
        <v>152</v>
      </c>
      <c r="B46" s="83">
        <v>2641.2070000000003</v>
      </c>
      <c r="C46" s="89">
        <f t="shared" si="6"/>
        <v>0.0016512703969990624</v>
      </c>
      <c r="D46" s="89">
        <f t="shared" si="7"/>
        <v>0.015530661352469631</v>
      </c>
      <c r="E46" s="83"/>
      <c r="F46" s="84">
        <v>476.368031</v>
      </c>
      <c r="G46" s="89">
        <f>F46/$F$9</f>
        <v>0.0002978230890903407</v>
      </c>
      <c r="H46" s="89">
        <f>F46/$F$34</f>
        <v>0.0034792495087267385</v>
      </c>
      <c r="I46" s="87">
        <f t="shared" si="5"/>
        <v>0.18035997595038933</v>
      </c>
      <c r="J46" s="7"/>
      <c r="K46" s="8"/>
      <c r="M46" s="7"/>
    </row>
    <row r="47" spans="1:13" ht="30">
      <c r="A47" s="153" t="s">
        <v>154</v>
      </c>
      <c r="B47" s="83">
        <v>1937.5880000000002</v>
      </c>
      <c r="C47" s="89">
        <f t="shared" si="6"/>
        <v>0.0012113710534542045</v>
      </c>
      <c r="D47" s="89">
        <f t="shared" si="7"/>
        <v>0.011393284611395065</v>
      </c>
      <c r="E47" s="83"/>
      <c r="F47" s="84">
        <v>244.35500000000002</v>
      </c>
      <c r="G47" s="89">
        <f>F47/$F$9</f>
        <v>0.00015276961550484528</v>
      </c>
      <c r="H47" s="89">
        <f>F47/$F$34</f>
        <v>0.0017846957780105993</v>
      </c>
      <c r="I47" s="87">
        <f t="shared" si="5"/>
        <v>0.12611298170715343</v>
      </c>
      <c r="J47" s="7"/>
      <c r="K47" s="8"/>
      <c r="M47" s="7"/>
    </row>
    <row r="48" spans="1:13" ht="17.25" customHeight="1">
      <c r="A48" s="153" t="s">
        <v>153</v>
      </c>
      <c r="B48" s="83">
        <v>86.857</v>
      </c>
      <c r="C48" s="89">
        <f t="shared" si="6"/>
        <v>5.430259456080025E-05</v>
      </c>
      <c r="D48" s="89">
        <f t="shared" si="7"/>
        <v>0.0005107311365945398</v>
      </c>
      <c r="E48" s="82"/>
      <c r="F48" s="84"/>
      <c r="G48" s="89">
        <f t="shared" si="8"/>
        <v>0</v>
      </c>
      <c r="H48" s="89">
        <f t="shared" si="9"/>
        <v>0</v>
      </c>
      <c r="I48" s="87">
        <f t="shared" si="5"/>
        <v>0</v>
      </c>
      <c r="J48" s="7"/>
      <c r="K48" s="8"/>
      <c r="M48" s="7"/>
    </row>
    <row r="49" spans="1:13" ht="34.5" customHeight="1">
      <c r="A49" s="153" t="s">
        <v>37</v>
      </c>
      <c r="B49" s="83">
        <v>257.575</v>
      </c>
      <c r="C49" s="89">
        <f t="shared" si="6"/>
        <v>0.00016103469834323226</v>
      </c>
      <c r="D49" s="89">
        <f t="shared" si="7"/>
        <v>0.0015145765166692214</v>
      </c>
      <c r="E49" s="82"/>
      <c r="F49" s="84">
        <v>92.03653899999999</v>
      </c>
      <c r="G49" s="89">
        <f t="shared" si="8"/>
        <v>5.754081838074398E-05</v>
      </c>
      <c r="H49" s="89">
        <f t="shared" si="9"/>
        <v>0.0006722073318573708</v>
      </c>
      <c r="I49" s="87">
        <f t="shared" si="5"/>
        <v>0.3573193788217024</v>
      </c>
      <c r="J49" s="7"/>
      <c r="K49" s="8"/>
      <c r="M49" s="7"/>
    </row>
    <row r="50" spans="1:13" s="9" customFormat="1" ht="18.75" customHeight="1">
      <c r="A50" s="153" t="s">
        <v>38</v>
      </c>
      <c r="B50" s="83">
        <v>10523.081999999999</v>
      </c>
      <c r="C50" s="89">
        <f t="shared" si="6"/>
        <v>0.006578982181931853</v>
      </c>
      <c r="D50" s="89">
        <f t="shared" si="7"/>
        <v>0.06187717317357889</v>
      </c>
      <c r="E50" s="82"/>
      <c r="F50" s="84">
        <v>4538.832951</v>
      </c>
      <c r="G50" s="89">
        <f t="shared" si="8"/>
        <v>0.0028376573623007193</v>
      </c>
      <c r="H50" s="89">
        <f t="shared" si="9"/>
        <v>0.0331502772799619</v>
      </c>
      <c r="I50" s="87">
        <f t="shared" si="5"/>
        <v>0.43132163666499995</v>
      </c>
      <c r="J50" s="7"/>
      <c r="K50" s="8"/>
      <c r="M50" s="7"/>
    </row>
    <row r="51" spans="1:13" s="9" customFormat="1" ht="30">
      <c r="A51" s="154" t="s">
        <v>131</v>
      </c>
      <c r="B51" s="82"/>
      <c r="C51" s="92"/>
      <c r="D51" s="92"/>
      <c r="E51" s="82"/>
      <c r="F51" s="84">
        <v>-698.9888149999999</v>
      </c>
      <c r="G51" s="89">
        <f>F51/$F$9</f>
        <v>-0.0004370045733041575</v>
      </c>
      <c r="H51" s="89">
        <f>F51/$F$34</f>
        <v>-0.0051052050787057015</v>
      </c>
      <c r="I51" s="87"/>
      <c r="J51" s="7"/>
      <c r="K51" s="8"/>
      <c r="M51" s="7"/>
    </row>
    <row r="52" spans="1:13" s="6" customFormat="1" ht="21" customHeight="1" thickBot="1">
      <c r="A52" s="166" t="s">
        <v>39</v>
      </c>
      <c r="B52" s="167">
        <f>B10-B34</f>
        <v>-38697.54977899999</v>
      </c>
      <c r="C52" s="168">
        <f>B52/$B$9</f>
        <v>-0.024193529089715532</v>
      </c>
      <c r="D52" s="169">
        <f>D10-D34</f>
        <v>0</v>
      </c>
      <c r="E52" s="167">
        <f>E10-E34</f>
        <v>0</v>
      </c>
      <c r="F52" s="167">
        <f>F10-F34</f>
        <v>-22750.709771659982</v>
      </c>
      <c r="G52" s="168">
        <f>G10-G34</f>
        <v>-0.014223638494316973</v>
      </c>
      <c r="H52" s="169">
        <f>H10-H34</f>
        <v>0</v>
      </c>
      <c r="I52" s="170">
        <f t="shared" si="5"/>
        <v>0.5879108600308879</v>
      </c>
      <c r="J52" s="7"/>
      <c r="K52" s="8"/>
      <c r="M52" s="7"/>
    </row>
    <row r="53" spans="1:13" ht="15.75" customHeight="1">
      <c r="A53" s="197" t="s">
        <v>156</v>
      </c>
      <c r="B53" s="197"/>
      <c r="C53" s="197"/>
      <c r="D53" s="197"/>
      <c r="E53" s="197"/>
      <c r="F53" s="197"/>
      <c r="G53" s="30"/>
      <c r="H53" s="30"/>
      <c r="I53" s="31"/>
      <c r="K53" s="8"/>
      <c r="M53" s="7"/>
    </row>
    <row r="54" spans="1:13" ht="15" customHeight="1">
      <c r="A54" s="197" t="s">
        <v>172</v>
      </c>
      <c r="B54" s="197"/>
      <c r="C54" s="197"/>
      <c r="D54" s="197"/>
      <c r="E54" s="197"/>
      <c r="F54" s="197"/>
      <c r="G54" s="23"/>
      <c r="H54" s="23"/>
      <c r="I54" s="24"/>
      <c r="K54" s="8"/>
      <c r="M54" s="7"/>
    </row>
    <row r="55" spans="1:13" ht="19.5" customHeight="1">
      <c r="A55" s="14"/>
      <c r="B55" s="14"/>
      <c r="C55" s="43"/>
      <c r="D55" s="11"/>
      <c r="E55" s="11"/>
      <c r="F55" s="11"/>
      <c r="G55" s="43"/>
      <c r="H55" s="14"/>
      <c r="I55" s="14"/>
      <c r="M55" s="7"/>
    </row>
    <row r="56" spans="1:13" ht="19.5" customHeight="1">
      <c r="A56" s="14"/>
      <c r="B56" s="14"/>
      <c r="C56" s="14"/>
      <c r="D56" s="14"/>
      <c r="E56" s="14"/>
      <c r="F56" s="181"/>
      <c r="H56" s="13"/>
      <c r="M56" s="7"/>
    </row>
    <row r="57" spans="6:13" ht="19.5" customHeight="1">
      <c r="F57" s="1"/>
      <c r="G57" s="1"/>
      <c r="H57" s="13"/>
      <c r="M57" s="7"/>
    </row>
    <row r="58" spans="1:13" ht="30.75" customHeight="1">
      <c r="A58" s="12"/>
      <c r="F58" s="1"/>
      <c r="G58" s="1"/>
      <c r="H58" s="1"/>
      <c r="M58" s="7"/>
    </row>
    <row r="59" spans="1:13" ht="19.5" customHeight="1">
      <c r="A59" s="10"/>
      <c r="F59" s="1"/>
      <c r="G59" s="1"/>
      <c r="H59" s="1"/>
      <c r="I59" s="15"/>
      <c r="M59" s="7"/>
    </row>
    <row r="60" spans="1:8" ht="19.5" customHeight="1">
      <c r="A60" s="10"/>
      <c r="F60" s="1"/>
      <c r="G60" s="13"/>
      <c r="H60" s="13"/>
    </row>
    <row r="61" spans="6:8" ht="19.5" customHeight="1">
      <c r="F61" s="13"/>
      <c r="G61" s="13"/>
      <c r="H61" s="13"/>
    </row>
    <row r="62" spans="6:8" ht="19.5" customHeight="1">
      <c r="F62" s="13"/>
      <c r="G62" s="13"/>
      <c r="H62" s="13"/>
    </row>
    <row r="63" spans="6:8" ht="19.5" customHeight="1">
      <c r="F63" s="13"/>
      <c r="G63" s="13"/>
      <c r="H63" s="13"/>
    </row>
    <row r="64" spans="6:8" ht="19.5" customHeight="1">
      <c r="F64" s="13"/>
      <c r="G64" s="13"/>
      <c r="H64" s="13"/>
    </row>
    <row r="65" spans="6:8" ht="19.5" customHeight="1">
      <c r="F65" s="13"/>
      <c r="G65" s="13"/>
      <c r="H65" s="13"/>
    </row>
    <row r="66" spans="6:8" ht="19.5" customHeight="1">
      <c r="F66" s="13"/>
      <c r="G66" s="13"/>
      <c r="H66" s="13"/>
    </row>
    <row r="67" spans="6:8" ht="19.5" customHeight="1">
      <c r="F67" s="13"/>
      <c r="G67" s="13"/>
      <c r="H67" s="13"/>
    </row>
    <row r="68" spans="6:8" ht="19.5" customHeight="1">
      <c r="F68" s="13"/>
      <c r="G68" s="13"/>
      <c r="H68" s="13"/>
    </row>
    <row r="69" spans="6:8" ht="19.5" customHeight="1">
      <c r="F69" s="13"/>
      <c r="G69" s="13"/>
      <c r="H69" s="13"/>
    </row>
    <row r="70" spans="6:8" ht="19.5" customHeight="1">
      <c r="F70" s="13"/>
      <c r="G70" s="13"/>
      <c r="H70" s="13"/>
    </row>
    <row r="71" spans="6:8" ht="19.5" customHeight="1">
      <c r="F71" s="13"/>
      <c r="G71" s="13"/>
      <c r="H71" s="13"/>
    </row>
    <row r="72" spans="6:8" ht="19.5" customHeight="1">
      <c r="F72" s="13"/>
      <c r="G72" s="13"/>
      <c r="H72" s="13"/>
    </row>
    <row r="73" spans="6:8" ht="19.5" customHeight="1">
      <c r="F73" s="13"/>
      <c r="G73" s="13"/>
      <c r="H73" s="13"/>
    </row>
    <row r="74" spans="6:8" ht="19.5" customHeight="1">
      <c r="F74" s="13"/>
      <c r="G74" s="13"/>
      <c r="H74" s="13"/>
    </row>
    <row r="75" spans="6:8" ht="19.5" customHeight="1">
      <c r="F75" s="13"/>
      <c r="G75" s="13"/>
      <c r="H75" s="13"/>
    </row>
    <row r="76" spans="6:8" ht="19.5" customHeight="1">
      <c r="F76" s="13"/>
      <c r="G76" s="13"/>
      <c r="H76" s="13"/>
    </row>
    <row r="77" spans="6:8" ht="19.5" customHeight="1">
      <c r="F77" s="13"/>
      <c r="G77" s="13"/>
      <c r="H77" s="13"/>
    </row>
    <row r="78" spans="6:8" ht="19.5" customHeight="1">
      <c r="F78" s="13"/>
      <c r="G78" s="13"/>
      <c r="H78" s="13"/>
    </row>
    <row r="79" spans="6:8" ht="19.5" customHeight="1">
      <c r="F79" s="13"/>
      <c r="G79" s="13"/>
      <c r="H79" s="13"/>
    </row>
    <row r="80" spans="6:8" ht="19.5" customHeight="1">
      <c r="F80" s="13"/>
      <c r="G80" s="13"/>
      <c r="H80" s="13"/>
    </row>
    <row r="81" spans="6:8" ht="19.5" customHeight="1">
      <c r="F81" s="13"/>
      <c r="G81" s="13"/>
      <c r="H81" s="13"/>
    </row>
    <row r="82" spans="6:8" ht="19.5" customHeight="1">
      <c r="F82" s="13"/>
      <c r="G82" s="13"/>
      <c r="H82" s="13"/>
    </row>
    <row r="83" spans="6:8" ht="19.5" customHeight="1">
      <c r="F83" s="13"/>
      <c r="G83" s="13"/>
      <c r="H83" s="13"/>
    </row>
    <row r="84" spans="6:8" ht="19.5" customHeight="1">
      <c r="F84" s="13"/>
      <c r="G84" s="13"/>
      <c r="H84" s="13"/>
    </row>
    <row r="85" spans="6:8" ht="19.5" customHeight="1">
      <c r="F85" s="13"/>
      <c r="G85" s="13"/>
      <c r="H85" s="13"/>
    </row>
    <row r="86" spans="6:8" ht="19.5" customHeight="1">
      <c r="F86" s="13"/>
      <c r="G86" s="13"/>
      <c r="H86" s="13"/>
    </row>
    <row r="87" spans="6:8" ht="19.5" customHeight="1">
      <c r="F87" s="13"/>
      <c r="G87" s="13"/>
      <c r="H87" s="13"/>
    </row>
    <row r="88" spans="6:8" ht="19.5" customHeight="1">
      <c r="F88" s="13"/>
      <c r="G88" s="13"/>
      <c r="H88" s="13"/>
    </row>
    <row r="89" spans="6:8" ht="19.5" customHeight="1">
      <c r="F89" s="13"/>
      <c r="G89" s="13"/>
      <c r="H89" s="13"/>
    </row>
    <row r="90" spans="6:8" ht="19.5" customHeight="1">
      <c r="F90" s="13"/>
      <c r="G90" s="13"/>
      <c r="H90" s="13"/>
    </row>
    <row r="91" spans="6:8" ht="19.5" customHeight="1">
      <c r="F91" s="13"/>
      <c r="G91" s="13"/>
      <c r="H91" s="13"/>
    </row>
    <row r="92" spans="6:8" ht="19.5" customHeight="1">
      <c r="F92" s="13"/>
      <c r="G92" s="13"/>
      <c r="H92" s="13"/>
    </row>
    <row r="93" spans="6:8" ht="19.5" customHeight="1">
      <c r="F93" s="13"/>
      <c r="G93" s="13"/>
      <c r="H93" s="13"/>
    </row>
    <row r="94" spans="6:8" ht="19.5" customHeight="1">
      <c r="F94" s="13"/>
      <c r="G94" s="13"/>
      <c r="H94" s="13"/>
    </row>
    <row r="95" spans="6:8" ht="19.5" customHeight="1">
      <c r="F95" s="13"/>
      <c r="G95" s="13"/>
      <c r="H95" s="13"/>
    </row>
    <row r="96" spans="6:8" ht="19.5" customHeight="1">
      <c r="F96" s="13"/>
      <c r="G96" s="13"/>
      <c r="H96" s="13"/>
    </row>
    <row r="97" spans="6:8" ht="19.5" customHeight="1">
      <c r="F97" s="13"/>
      <c r="G97" s="13"/>
      <c r="H97" s="13"/>
    </row>
    <row r="98" spans="6:8" ht="19.5" customHeight="1">
      <c r="F98" s="13"/>
      <c r="G98" s="13"/>
      <c r="H98" s="13"/>
    </row>
    <row r="99" spans="6:8" ht="19.5" customHeight="1">
      <c r="F99" s="13"/>
      <c r="G99" s="13"/>
      <c r="H99" s="13"/>
    </row>
    <row r="100" spans="6:8" ht="19.5" customHeight="1">
      <c r="F100" s="13"/>
      <c r="G100" s="13"/>
      <c r="H100" s="13"/>
    </row>
    <row r="101" spans="6:8" ht="19.5" customHeight="1">
      <c r="F101" s="13"/>
      <c r="G101" s="13"/>
      <c r="H101" s="13"/>
    </row>
    <row r="102" spans="6:8" ht="19.5" customHeight="1">
      <c r="F102" s="13"/>
      <c r="G102" s="13"/>
      <c r="H102" s="13"/>
    </row>
    <row r="103" spans="6:8" ht="19.5" customHeight="1">
      <c r="F103" s="13"/>
      <c r="G103" s="13"/>
      <c r="H103" s="13"/>
    </row>
    <row r="104" spans="6:8" ht="19.5" customHeight="1">
      <c r="F104" s="13"/>
      <c r="G104" s="13"/>
      <c r="H104" s="13"/>
    </row>
    <row r="105" spans="6:8" ht="19.5" customHeight="1">
      <c r="F105" s="13"/>
      <c r="G105" s="13"/>
      <c r="H105" s="13"/>
    </row>
    <row r="106" spans="6:8" ht="19.5" customHeight="1">
      <c r="F106" s="13"/>
      <c r="G106" s="13"/>
      <c r="H106" s="13"/>
    </row>
    <row r="107" spans="6:8" ht="19.5" customHeight="1">
      <c r="F107" s="13"/>
      <c r="G107" s="13"/>
      <c r="H107" s="13"/>
    </row>
    <row r="108" spans="6:8" ht="19.5" customHeight="1">
      <c r="F108" s="13"/>
      <c r="G108" s="13"/>
      <c r="H108" s="13"/>
    </row>
    <row r="109" spans="6:8" ht="19.5" customHeight="1">
      <c r="F109" s="13"/>
      <c r="G109" s="13"/>
      <c r="H109" s="13"/>
    </row>
    <row r="110" spans="6:8" ht="19.5" customHeight="1">
      <c r="F110" s="13"/>
      <c r="G110" s="13"/>
      <c r="H110" s="13"/>
    </row>
    <row r="111" spans="6:8" ht="19.5" customHeight="1">
      <c r="F111" s="13"/>
      <c r="G111" s="13"/>
      <c r="H111" s="13"/>
    </row>
    <row r="112" spans="6:8" ht="19.5" customHeight="1">
      <c r="F112" s="13"/>
      <c r="G112" s="13"/>
      <c r="H112" s="13"/>
    </row>
    <row r="113" spans="6:8" ht="19.5" customHeight="1">
      <c r="F113" s="13"/>
      <c r="G113" s="13"/>
      <c r="H113" s="13"/>
    </row>
    <row r="114" spans="6:8" ht="19.5" customHeight="1">
      <c r="F114" s="13"/>
      <c r="G114" s="13"/>
      <c r="H114" s="13"/>
    </row>
    <row r="115" spans="6:8" ht="19.5" customHeight="1">
      <c r="F115" s="13"/>
      <c r="G115" s="13"/>
      <c r="H115" s="13"/>
    </row>
    <row r="116" spans="6:8" ht="19.5" customHeight="1">
      <c r="F116" s="13"/>
      <c r="G116" s="13"/>
      <c r="H116" s="13"/>
    </row>
    <row r="117" spans="6:8" ht="19.5" customHeight="1">
      <c r="F117" s="13"/>
      <c r="G117" s="13"/>
      <c r="H117" s="13"/>
    </row>
    <row r="118" spans="6:8" ht="19.5" customHeight="1">
      <c r="F118" s="13"/>
      <c r="G118" s="13"/>
      <c r="H118" s="13"/>
    </row>
    <row r="119" spans="6:8" ht="19.5" customHeight="1">
      <c r="F119" s="13"/>
      <c r="G119" s="13"/>
      <c r="H119" s="13"/>
    </row>
    <row r="120" spans="6:8" ht="19.5" customHeight="1">
      <c r="F120" s="13"/>
      <c r="G120" s="13"/>
      <c r="H120" s="13"/>
    </row>
    <row r="121" spans="6:8" ht="19.5" customHeight="1">
      <c r="F121" s="13"/>
      <c r="G121" s="13"/>
      <c r="H121" s="13"/>
    </row>
    <row r="122" spans="6:8" ht="19.5" customHeight="1">
      <c r="F122" s="13"/>
      <c r="G122" s="13"/>
      <c r="H122" s="13"/>
    </row>
    <row r="123" spans="6:8" ht="19.5" customHeight="1">
      <c r="F123" s="13"/>
      <c r="G123" s="13"/>
      <c r="H123" s="13"/>
    </row>
    <row r="124" spans="6:8" ht="19.5" customHeight="1">
      <c r="F124" s="13"/>
      <c r="G124" s="13"/>
      <c r="H124" s="13"/>
    </row>
    <row r="125" spans="6:8" ht="19.5" customHeight="1">
      <c r="F125" s="13"/>
      <c r="G125" s="13"/>
      <c r="H125" s="13"/>
    </row>
    <row r="126" spans="6:8" ht="19.5" customHeight="1">
      <c r="F126" s="13"/>
      <c r="G126" s="13"/>
      <c r="H126" s="13"/>
    </row>
    <row r="127" spans="6:8" ht="19.5" customHeight="1">
      <c r="F127" s="13"/>
      <c r="G127" s="13"/>
      <c r="H127" s="13"/>
    </row>
    <row r="128" spans="6:8" ht="19.5" customHeight="1">
      <c r="F128" s="13"/>
      <c r="G128" s="13"/>
      <c r="H128" s="13"/>
    </row>
    <row r="129" spans="6:8" ht="19.5" customHeight="1">
      <c r="F129" s="13"/>
      <c r="G129" s="13"/>
      <c r="H129" s="13"/>
    </row>
    <row r="130" spans="6:8" ht="19.5" customHeight="1">
      <c r="F130" s="13"/>
      <c r="G130" s="13"/>
      <c r="H130" s="13"/>
    </row>
    <row r="131" spans="6:8" ht="19.5" customHeight="1">
      <c r="F131" s="13"/>
      <c r="G131" s="13"/>
      <c r="H131" s="13"/>
    </row>
    <row r="132" spans="6:8" ht="19.5" customHeight="1">
      <c r="F132" s="13"/>
      <c r="G132" s="13"/>
      <c r="H132" s="13"/>
    </row>
    <row r="133" spans="6:8" ht="19.5" customHeight="1">
      <c r="F133" s="13"/>
      <c r="G133" s="13"/>
      <c r="H133" s="13"/>
    </row>
    <row r="134" spans="6:8" ht="19.5" customHeight="1">
      <c r="F134" s="13"/>
      <c r="G134" s="13"/>
      <c r="H134" s="13"/>
    </row>
    <row r="135" spans="6:8" ht="19.5" customHeight="1">
      <c r="F135" s="13"/>
      <c r="G135" s="13"/>
      <c r="H135" s="13"/>
    </row>
    <row r="136" spans="6:8" ht="19.5" customHeight="1">
      <c r="F136" s="13"/>
      <c r="G136" s="13"/>
      <c r="H136" s="13"/>
    </row>
    <row r="137" spans="6:8" ht="19.5" customHeight="1">
      <c r="F137" s="13"/>
      <c r="G137" s="13"/>
      <c r="H137" s="13"/>
    </row>
    <row r="138" spans="6:8" ht="19.5" customHeight="1">
      <c r="F138" s="13"/>
      <c r="G138" s="13"/>
      <c r="H138" s="13"/>
    </row>
    <row r="139" spans="6:8" ht="19.5" customHeight="1">
      <c r="F139" s="13"/>
      <c r="G139" s="13"/>
      <c r="H139" s="13"/>
    </row>
    <row r="140" spans="6:8" ht="19.5" customHeight="1">
      <c r="F140" s="13"/>
      <c r="G140" s="13"/>
      <c r="H140" s="13"/>
    </row>
    <row r="141" spans="6:8" ht="19.5" customHeight="1">
      <c r="F141" s="13"/>
      <c r="G141" s="13"/>
      <c r="H141" s="13"/>
    </row>
    <row r="142" spans="6:8" ht="19.5" customHeight="1">
      <c r="F142" s="13"/>
      <c r="G142" s="13"/>
      <c r="H142" s="13"/>
    </row>
    <row r="143" spans="6:8" ht="19.5" customHeight="1">
      <c r="F143" s="13"/>
      <c r="G143" s="13"/>
      <c r="H143" s="13"/>
    </row>
    <row r="144" spans="6:8" ht="19.5" customHeight="1">
      <c r="F144" s="13"/>
      <c r="G144" s="13"/>
      <c r="H144" s="13"/>
    </row>
    <row r="145" spans="6:8" ht="19.5" customHeight="1">
      <c r="F145" s="13"/>
      <c r="G145" s="13"/>
      <c r="H145" s="13"/>
    </row>
    <row r="146" spans="6:8" ht="19.5" customHeight="1">
      <c r="F146" s="13"/>
      <c r="G146" s="13"/>
      <c r="H146" s="13"/>
    </row>
    <row r="147" spans="6:8" ht="19.5" customHeight="1">
      <c r="F147" s="13"/>
      <c r="G147" s="13"/>
      <c r="H147" s="13"/>
    </row>
    <row r="148" spans="6:8" ht="19.5" customHeight="1">
      <c r="F148" s="13"/>
      <c r="G148" s="13"/>
      <c r="H148" s="13"/>
    </row>
    <row r="149" spans="6:8" ht="19.5" customHeight="1">
      <c r="F149" s="13"/>
      <c r="G149" s="13"/>
      <c r="H149" s="13"/>
    </row>
    <row r="150" spans="6:8" ht="19.5" customHeight="1">
      <c r="F150" s="13"/>
      <c r="G150" s="13"/>
      <c r="H150" s="13"/>
    </row>
    <row r="151" spans="6:8" ht="19.5" customHeight="1">
      <c r="F151" s="13"/>
      <c r="G151" s="13"/>
      <c r="H151" s="13"/>
    </row>
    <row r="152" spans="6:8" ht="19.5" customHeight="1">
      <c r="F152" s="13"/>
      <c r="G152" s="13"/>
      <c r="H152" s="13"/>
    </row>
    <row r="153" spans="6:8" ht="19.5" customHeight="1">
      <c r="F153" s="13"/>
      <c r="G153" s="13"/>
      <c r="H153" s="13"/>
    </row>
    <row r="154" spans="6:8" ht="19.5" customHeight="1">
      <c r="F154" s="13"/>
      <c r="G154" s="13"/>
      <c r="H154" s="13"/>
    </row>
    <row r="155" spans="6:8" ht="19.5" customHeight="1">
      <c r="F155" s="13"/>
      <c r="G155" s="13"/>
      <c r="H155" s="13"/>
    </row>
    <row r="156" spans="6:8" ht="19.5" customHeight="1">
      <c r="F156" s="13"/>
      <c r="G156" s="13"/>
      <c r="H156" s="13"/>
    </row>
    <row r="157" spans="6:8" ht="19.5" customHeight="1">
      <c r="F157" s="13"/>
      <c r="G157" s="13"/>
      <c r="H157" s="13"/>
    </row>
    <row r="158" spans="6:8" ht="19.5" customHeight="1">
      <c r="F158" s="13"/>
      <c r="G158" s="13"/>
      <c r="H158" s="13"/>
    </row>
    <row r="159" spans="6:8" ht="19.5" customHeight="1">
      <c r="F159" s="13"/>
      <c r="G159" s="13"/>
      <c r="H159" s="13"/>
    </row>
    <row r="160" spans="6:8" ht="19.5" customHeight="1">
      <c r="F160" s="13"/>
      <c r="G160" s="13"/>
      <c r="H160" s="13"/>
    </row>
    <row r="161" spans="6:8" ht="19.5" customHeight="1">
      <c r="F161" s="13"/>
      <c r="G161" s="13"/>
      <c r="H161" s="13"/>
    </row>
    <row r="162" spans="6:8" ht="19.5" customHeight="1">
      <c r="F162" s="13"/>
      <c r="G162" s="13"/>
      <c r="H162" s="13"/>
    </row>
    <row r="163" spans="6:8" ht="19.5" customHeight="1">
      <c r="F163" s="13"/>
      <c r="G163" s="13"/>
      <c r="H163" s="13"/>
    </row>
    <row r="164" spans="6:8" ht="19.5" customHeight="1">
      <c r="F164" s="13"/>
      <c r="G164" s="13"/>
      <c r="H164" s="13"/>
    </row>
    <row r="165" spans="6:8" ht="19.5" customHeight="1">
      <c r="F165" s="13"/>
      <c r="G165" s="13"/>
      <c r="H165" s="13"/>
    </row>
    <row r="166" spans="6:8" ht="19.5" customHeight="1">
      <c r="F166" s="13"/>
      <c r="G166" s="13"/>
      <c r="H166" s="13"/>
    </row>
    <row r="167" spans="6:8" ht="19.5" customHeight="1">
      <c r="F167" s="13"/>
      <c r="G167" s="13"/>
      <c r="H167" s="13"/>
    </row>
    <row r="168" spans="6:8" ht="19.5" customHeight="1">
      <c r="F168" s="13"/>
      <c r="G168" s="13"/>
      <c r="H168" s="13"/>
    </row>
    <row r="169" spans="6:8" ht="19.5" customHeight="1">
      <c r="F169" s="13"/>
      <c r="G169" s="13"/>
      <c r="H169" s="13"/>
    </row>
    <row r="170" spans="6:8" ht="19.5" customHeight="1">
      <c r="F170" s="13"/>
      <c r="G170" s="13"/>
      <c r="H170" s="13"/>
    </row>
    <row r="171" spans="6:8" ht="19.5" customHeight="1">
      <c r="F171" s="13"/>
      <c r="G171" s="13"/>
      <c r="H171" s="13"/>
    </row>
    <row r="172" spans="6:8" ht="19.5" customHeight="1">
      <c r="F172" s="13"/>
      <c r="G172" s="13"/>
      <c r="H172" s="13"/>
    </row>
    <row r="173" spans="6:8" ht="19.5" customHeight="1">
      <c r="F173" s="13"/>
      <c r="G173" s="13"/>
      <c r="H173" s="13"/>
    </row>
    <row r="174" spans="6:8" ht="19.5" customHeight="1">
      <c r="F174" s="13"/>
      <c r="G174" s="13"/>
      <c r="H174" s="13"/>
    </row>
    <row r="175" spans="6:8" ht="19.5" customHeight="1">
      <c r="F175" s="13"/>
      <c r="G175" s="13"/>
      <c r="H175" s="13"/>
    </row>
    <row r="176" spans="6:8" ht="19.5" customHeight="1">
      <c r="F176" s="13"/>
      <c r="G176" s="13"/>
      <c r="H176" s="13"/>
    </row>
    <row r="177" spans="6:8" ht="19.5" customHeight="1">
      <c r="F177" s="13"/>
      <c r="G177" s="13"/>
      <c r="H177" s="13"/>
    </row>
    <row r="178" spans="6:8" ht="19.5" customHeight="1">
      <c r="F178" s="13"/>
      <c r="G178" s="13"/>
      <c r="H178" s="13"/>
    </row>
    <row r="179" spans="6:8" ht="19.5" customHeight="1">
      <c r="F179" s="13"/>
      <c r="G179" s="13"/>
      <c r="H179" s="13"/>
    </row>
    <row r="180" spans="6:8" ht="19.5" customHeight="1">
      <c r="F180" s="13"/>
      <c r="G180" s="13"/>
      <c r="H180" s="13"/>
    </row>
  </sheetData>
  <sheetProtection/>
  <mergeCells count="5">
    <mergeCell ref="A3:I4"/>
    <mergeCell ref="B7:D7"/>
    <mergeCell ref="F7:H7"/>
    <mergeCell ref="A53:F53"/>
    <mergeCell ref="A54:F54"/>
  </mergeCells>
  <printOptions horizontalCentered="1" verticalCentered="1"/>
  <pageMargins left="0" right="0" top="0" bottom="0" header="0" footer="0.25"/>
  <pageSetup fitToHeight="1" fitToWidth="1" horizontalDpi="300" verticalDpi="3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X317"/>
  <sheetViews>
    <sheetView view="pageBreakPreview" zoomScale="73" zoomScaleSheetLayoutView="73" zoomScalePageLayoutView="0" workbookViewId="0" topLeftCell="A1">
      <selection activeCell="E22" sqref="E22"/>
    </sheetView>
  </sheetViews>
  <sheetFormatPr defaultColWidth="9.140625" defaultRowHeight="12.75"/>
  <cols>
    <col min="1" max="1" width="54.00390625" style="17" customWidth="1"/>
    <col min="2" max="6" width="14.57421875" style="17" customWidth="1"/>
    <col min="7" max="7" width="14.140625" style="17" customWidth="1"/>
    <col min="8" max="9" width="12.00390625" style="17" hidden="1" customWidth="1"/>
    <col min="10" max="10" width="10.421875" style="17" hidden="1" customWidth="1"/>
    <col min="11" max="11" width="12.421875" style="17" hidden="1" customWidth="1"/>
    <col min="12" max="12" width="10.00390625" style="17" hidden="1" customWidth="1"/>
    <col min="13" max="13" width="9.57421875" style="17" bestFit="1" customWidth="1"/>
    <col min="14" max="16384" width="9.140625" style="17" customWidth="1"/>
  </cols>
  <sheetData>
    <row r="1" spans="1:14" ht="12.7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20" ht="12.75">
      <c r="A2" s="54"/>
      <c r="B2" s="54"/>
      <c r="C2" s="54"/>
      <c r="D2" s="54"/>
      <c r="E2" s="54"/>
      <c r="F2" s="54"/>
      <c r="G2" s="134" t="s">
        <v>51</v>
      </c>
      <c r="H2" s="54"/>
      <c r="I2" s="54"/>
      <c r="J2" s="54"/>
      <c r="K2" s="54"/>
      <c r="L2" s="54" t="s">
        <v>51</v>
      </c>
      <c r="M2" s="44"/>
      <c r="N2" s="44"/>
      <c r="O2" s="44"/>
      <c r="P2" s="44"/>
      <c r="Q2" s="44"/>
      <c r="R2" s="44"/>
      <c r="S2" s="44"/>
      <c r="T2" s="44"/>
    </row>
    <row r="3" spans="1:20" ht="24.75" customHeight="1">
      <c r="A3" s="204" t="s">
        <v>52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44"/>
      <c r="N3" s="44"/>
      <c r="O3" s="44"/>
      <c r="P3" s="44"/>
      <c r="Q3" s="44"/>
      <c r="R3" s="44"/>
      <c r="S3" s="44"/>
      <c r="T3" s="44"/>
    </row>
    <row r="4" spans="1:20" ht="1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44"/>
      <c r="N4" s="44"/>
      <c r="O4" s="44"/>
      <c r="P4" s="44"/>
      <c r="Q4" s="44"/>
      <c r="R4" s="44"/>
      <c r="S4" s="44"/>
      <c r="T4" s="44"/>
    </row>
    <row r="5" spans="1:20" ht="15.75" thickBot="1">
      <c r="A5" s="145"/>
      <c r="B5" s="145"/>
      <c r="C5" s="145"/>
      <c r="D5" s="145"/>
      <c r="E5" s="145"/>
      <c r="F5" s="145"/>
      <c r="G5" s="146" t="s">
        <v>79</v>
      </c>
      <c r="H5" s="124"/>
      <c r="I5" s="124"/>
      <c r="J5" s="124"/>
      <c r="K5" s="124" t="s">
        <v>53</v>
      </c>
      <c r="L5" s="124"/>
      <c r="M5" s="44"/>
      <c r="N5" s="44"/>
      <c r="O5" s="44"/>
      <c r="P5" s="44"/>
      <c r="Q5" s="44"/>
      <c r="R5" s="44"/>
      <c r="S5" s="44"/>
      <c r="T5" s="44"/>
    </row>
    <row r="6" spans="1:20" s="18" customFormat="1" ht="61.5" thickBot="1" thickTop="1">
      <c r="A6" s="143" t="s">
        <v>54</v>
      </c>
      <c r="B6" s="143" t="s">
        <v>162</v>
      </c>
      <c r="C6" s="143" t="s">
        <v>163</v>
      </c>
      <c r="D6" s="143" t="s">
        <v>164</v>
      </c>
      <c r="E6" s="143" t="s">
        <v>165</v>
      </c>
      <c r="F6" s="143" t="s">
        <v>166</v>
      </c>
      <c r="G6" s="144" t="s">
        <v>159</v>
      </c>
      <c r="H6" s="125" t="s">
        <v>55</v>
      </c>
      <c r="I6" s="126" t="s">
        <v>56</v>
      </c>
      <c r="J6" s="126" t="s">
        <v>57</v>
      </c>
      <c r="K6" s="126" t="s">
        <v>58</v>
      </c>
      <c r="L6" s="126" t="s">
        <v>59</v>
      </c>
      <c r="M6" s="45"/>
      <c r="N6" s="45"/>
      <c r="O6" s="45"/>
      <c r="P6" s="45"/>
      <c r="Q6" s="45"/>
      <c r="R6" s="45"/>
      <c r="S6" s="45"/>
      <c r="T6" s="45"/>
    </row>
    <row r="7" spans="1:20" ht="21" customHeight="1" thickTop="1">
      <c r="A7" s="149" t="s">
        <v>60</v>
      </c>
      <c r="B7" s="150">
        <v>63180.866</v>
      </c>
      <c r="C7" s="150">
        <v>63180.866</v>
      </c>
      <c r="D7" s="150">
        <v>16767.422</v>
      </c>
      <c r="E7" s="150">
        <v>16767.422</v>
      </c>
      <c r="F7" s="150">
        <v>15432.601</v>
      </c>
      <c r="G7" s="185">
        <f>F7/E7</f>
        <v>0.9203919958595902</v>
      </c>
      <c r="H7" s="127" t="e">
        <f>+#REF!+D7</f>
        <v>#REF!</v>
      </c>
      <c r="I7" s="128">
        <v>7799.829</v>
      </c>
      <c r="J7" s="128">
        <v>7653.1</v>
      </c>
      <c r="K7" s="129">
        <f aca="true" t="shared" si="0" ref="K7:K13">+I7-J7</f>
        <v>146.72899999999936</v>
      </c>
      <c r="L7" s="130">
        <f aca="true" t="shared" si="1" ref="L7:L14">+J7/I7</f>
        <v>0.9811881773305544</v>
      </c>
      <c r="M7" s="46"/>
      <c r="N7" s="44"/>
      <c r="O7" s="44"/>
      <c r="P7" s="44"/>
      <c r="Q7" s="44"/>
      <c r="R7" s="44"/>
      <c r="S7" s="44"/>
      <c r="T7" s="44"/>
    </row>
    <row r="8" spans="1:20" ht="20.25" customHeight="1">
      <c r="A8" s="149" t="s">
        <v>61</v>
      </c>
      <c r="B8" s="131">
        <v>479.35999999999996</v>
      </c>
      <c r="C8" s="131">
        <v>479.35999999999996</v>
      </c>
      <c r="D8" s="132">
        <v>113.458</v>
      </c>
      <c r="E8" s="132">
        <v>113.458</v>
      </c>
      <c r="F8" s="131">
        <v>95.681</v>
      </c>
      <c r="G8" s="185">
        <f aca="true" t="shared" si="2" ref="G8:G14">F8/E8</f>
        <v>0.8433164695305752</v>
      </c>
      <c r="H8" s="127" t="e">
        <f>+#REF!+B10</f>
        <v>#REF!</v>
      </c>
      <c r="I8" s="128">
        <v>64.459</v>
      </c>
      <c r="J8" s="128">
        <v>56.1</v>
      </c>
      <c r="K8" s="129">
        <f t="shared" si="0"/>
        <v>8.359000000000002</v>
      </c>
      <c r="L8" s="130">
        <f t="shared" si="1"/>
        <v>0.8703206689523573</v>
      </c>
      <c r="M8" s="46"/>
      <c r="N8" s="44"/>
      <c r="O8" s="44"/>
      <c r="P8" s="44"/>
      <c r="Q8" s="44"/>
      <c r="R8" s="44"/>
      <c r="S8" s="44"/>
      <c r="T8" s="44"/>
    </row>
    <row r="9" spans="1:20" ht="18.75" customHeight="1">
      <c r="A9" s="149" t="s">
        <v>62</v>
      </c>
      <c r="B9" s="131">
        <v>166.043</v>
      </c>
      <c r="C9" s="131">
        <v>166.043</v>
      </c>
      <c r="D9" s="131">
        <v>41.457</v>
      </c>
      <c r="E9" s="131">
        <v>41.457</v>
      </c>
      <c r="F9" s="131">
        <v>39.047</v>
      </c>
      <c r="G9" s="185">
        <f t="shared" si="2"/>
        <v>0.9418674771449935</v>
      </c>
      <c r="H9" s="127" t="e">
        <f>+#REF!+D9</f>
        <v>#REF!</v>
      </c>
      <c r="I9" s="128">
        <v>38.745</v>
      </c>
      <c r="J9" s="128">
        <v>34.5</v>
      </c>
      <c r="K9" s="129">
        <f t="shared" si="0"/>
        <v>4.244999999999997</v>
      </c>
      <c r="L9" s="130">
        <f t="shared" si="1"/>
        <v>0.8904374758033295</v>
      </c>
      <c r="M9" s="46"/>
      <c r="N9" s="44"/>
      <c r="O9" s="44"/>
      <c r="P9" s="44"/>
      <c r="Q9" s="44"/>
      <c r="R9" s="44"/>
      <c r="S9" s="44"/>
      <c r="T9" s="44"/>
    </row>
    <row r="10" spans="1:20" ht="35.25" customHeight="1">
      <c r="A10" s="149" t="s">
        <v>63</v>
      </c>
      <c r="B10" s="133">
        <v>327.276</v>
      </c>
      <c r="C10" s="133">
        <v>327.276</v>
      </c>
      <c r="D10" s="131">
        <v>78.577</v>
      </c>
      <c r="E10" s="131">
        <v>78.577</v>
      </c>
      <c r="F10" s="131">
        <v>76.602</v>
      </c>
      <c r="G10" s="185">
        <f t="shared" si="2"/>
        <v>0.9748654186339515</v>
      </c>
      <c r="H10" s="127" t="e">
        <f>+#REF!+D10</f>
        <v>#REF!</v>
      </c>
      <c r="I10" s="128">
        <v>62.378</v>
      </c>
      <c r="J10" s="128">
        <v>58.8</v>
      </c>
      <c r="K10" s="129">
        <f t="shared" si="0"/>
        <v>3.578000000000003</v>
      </c>
      <c r="L10" s="130">
        <f t="shared" si="1"/>
        <v>0.9426400333450896</v>
      </c>
      <c r="M10" s="46"/>
      <c r="N10" s="44"/>
      <c r="O10" s="44"/>
      <c r="P10" s="44"/>
      <c r="Q10" s="44"/>
      <c r="R10" s="44"/>
      <c r="S10" s="44"/>
      <c r="T10" s="44"/>
    </row>
    <row r="11" spans="1:20" ht="34.5" customHeight="1">
      <c r="A11" s="149" t="s">
        <v>64</v>
      </c>
      <c r="B11" s="131">
        <v>40091.2</v>
      </c>
      <c r="C11" s="131">
        <v>40091.2</v>
      </c>
      <c r="D11" s="131">
        <v>9891</v>
      </c>
      <c r="E11" s="131">
        <v>9891</v>
      </c>
      <c r="F11" s="131">
        <v>9512.887999999999</v>
      </c>
      <c r="G11" s="185">
        <f t="shared" si="2"/>
        <v>0.9617721160651096</v>
      </c>
      <c r="H11" s="127" t="e">
        <f>+#REF!+D11</f>
        <v>#REF!</v>
      </c>
      <c r="I11" s="128">
        <v>8640.4</v>
      </c>
      <c r="J11" s="128">
        <v>7983.6</v>
      </c>
      <c r="K11" s="129">
        <f t="shared" si="0"/>
        <v>656.7999999999993</v>
      </c>
      <c r="L11" s="130">
        <f t="shared" si="1"/>
        <v>0.9239850006944124</v>
      </c>
      <c r="M11" s="46"/>
      <c r="N11" s="44"/>
      <c r="O11" s="44"/>
      <c r="P11" s="44"/>
      <c r="Q11" s="44"/>
      <c r="R11" s="44"/>
      <c r="S11" s="44"/>
      <c r="T11" s="44"/>
    </row>
    <row r="12" spans="1:20" ht="35.25" customHeight="1">
      <c r="A12" s="149" t="s">
        <v>65</v>
      </c>
      <c r="B12" s="131">
        <v>22500</v>
      </c>
      <c r="C12" s="131">
        <v>22500</v>
      </c>
      <c r="D12" s="131">
        <v>5425</v>
      </c>
      <c r="E12" s="131">
        <v>5425</v>
      </c>
      <c r="F12" s="131">
        <v>5194.493</v>
      </c>
      <c r="G12" s="185">
        <f t="shared" si="2"/>
        <v>0.9575102304147466</v>
      </c>
      <c r="H12" s="127" t="e">
        <f>+#REF!+D12</f>
        <v>#REF!</v>
      </c>
      <c r="I12" s="128" t="e">
        <f>+D12+#REF!-459.6+29</f>
        <v>#REF!</v>
      </c>
      <c r="J12" s="128">
        <v>3474.3</v>
      </c>
      <c r="K12" s="129" t="e">
        <f t="shared" si="0"/>
        <v>#REF!</v>
      </c>
      <c r="L12" s="130" t="e">
        <f t="shared" si="1"/>
        <v>#REF!</v>
      </c>
      <c r="M12" s="46"/>
      <c r="N12" s="46"/>
      <c r="O12" s="44"/>
      <c r="P12" s="44"/>
      <c r="Q12" s="44"/>
      <c r="R12" s="44"/>
      <c r="S12" s="44"/>
      <c r="T12" s="44"/>
    </row>
    <row r="13" spans="1:20" ht="30">
      <c r="A13" s="149" t="s">
        <v>66</v>
      </c>
      <c r="B13" s="131">
        <v>883.84376</v>
      </c>
      <c r="C13" s="131">
        <v>883.84376</v>
      </c>
      <c r="D13" s="131">
        <v>212.59206</v>
      </c>
      <c r="E13" s="131">
        <v>212.59206</v>
      </c>
      <c r="F13" s="131">
        <v>190.95338</v>
      </c>
      <c r="G13" s="185">
        <f t="shared" si="2"/>
        <v>0.8982150132982389</v>
      </c>
      <c r="H13" s="127" t="e">
        <f>+#REF!+D13</f>
        <v>#REF!</v>
      </c>
      <c r="I13" s="128">
        <v>116.7</v>
      </c>
      <c r="J13" s="128">
        <f>0.2+99.6+0.2</f>
        <v>100</v>
      </c>
      <c r="K13" s="129">
        <f t="shared" si="0"/>
        <v>16.700000000000003</v>
      </c>
      <c r="L13" s="130">
        <f t="shared" si="1"/>
        <v>0.856898029134533</v>
      </c>
      <c r="M13" s="46"/>
      <c r="N13" s="44"/>
      <c r="O13" s="44"/>
      <c r="P13" s="44"/>
      <c r="Q13" s="44"/>
      <c r="R13" s="44"/>
      <c r="S13" s="44"/>
      <c r="T13" s="44"/>
    </row>
    <row r="14" spans="1:20" ht="18.75" customHeight="1" thickBot="1">
      <c r="A14" s="147" t="s">
        <v>67</v>
      </c>
      <c r="B14" s="148">
        <f>SUM(B7:B13)</f>
        <v>127628.58876</v>
      </c>
      <c r="C14" s="148">
        <f>SUM(C7:C13)</f>
        <v>127628.58876</v>
      </c>
      <c r="D14" s="148">
        <f>SUM(D7:D13)</f>
        <v>32529.506059999996</v>
      </c>
      <c r="E14" s="148">
        <f>SUM(E7:E13)</f>
        <v>32529.506059999996</v>
      </c>
      <c r="F14" s="148">
        <f>SUM(F7:F13)</f>
        <v>30542.265380000004</v>
      </c>
      <c r="G14" s="186">
        <f t="shared" si="2"/>
        <v>0.9389095956042318</v>
      </c>
      <c r="H14" s="127" t="e">
        <f>SUM(H7:H13)</f>
        <v>#REF!</v>
      </c>
      <c r="I14" s="128" t="e">
        <f>SUM(I7:I13)</f>
        <v>#REF!</v>
      </c>
      <c r="J14" s="128">
        <f>SUM(J7:J13)</f>
        <v>19360.4</v>
      </c>
      <c r="K14" s="128" t="e">
        <f>SUM(K7:K13)</f>
        <v>#REF!</v>
      </c>
      <c r="L14" s="130" t="e">
        <f t="shared" si="1"/>
        <v>#REF!</v>
      </c>
      <c r="M14" s="46"/>
      <c r="N14" s="44"/>
      <c r="O14" s="44"/>
      <c r="P14" s="44"/>
      <c r="Q14" s="44"/>
      <c r="R14" s="44"/>
      <c r="S14" s="44"/>
      <c r="T14" s="44"/>
    </row>
    <row r="15" spans="1:24" ht="13.5" thickTop="1">
      <c r="A15" s="44"/>
      <c r="B15" s="44"/>
      <c r="C15" s="44"/>
      <c r="D15" s="44"/>
      <c r="E15" s="44"/>
      <c r="F15" s="44"/>
      <c r="G15" s="44"/>
      <c r="H15" s="44"/>
      <c r="I15" s="46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</row>
    <row r="16" spans="1:24" ht="12.75">
      <c r="A16" s="44"/>
      <c r="B16" s="46"/>
      <c r="C16" s="46"/>
      <c r="D16" s="44"/>
      <c r="E16" s="44"/>
      <c r="F16" s="44"/>
      <c r="G16" s="44"/>
      <c r="H16" s="44"/>
      <c r="I16" s="46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</row>
    <row r="17" spans="1:24" ht="12.75">
      <c r="A17" s="44"/>
      <c r="B17" s="44"/>
      <c r="C17" s="46"/>
      <c r="D17" s="44"/>
      <c r="E17" s="46"/>
      <c r="F17" s="46"/>
      <c r="G17" s="44"/>
      <c r="H17" s="44"/>
      <c r="I17" s="46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</row>
    <row r="18" spans="1:24" ht="12.75">
      <c r="A18" s="44"/>
      <c r="B18" s="44"/>
      <c r="C18" s="46"/>
      <c r="D18" s="44"/>
      <c r="E18" s="46"/>
      <c r="F18" s="46"/>
      <c r="G18" s="46"/>
      <c r="H18" s="46"/>
      <c r="I18" s="46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</row>
    <row r="19" spans="1:24" ht="12.75">
      <c r="A19" s="44"/>
      <c r="B19" s="44"/>
      <c r="C19" s="44"/>
      <c r="D19" s="44"/>
      <c r="E19" s="44"/>
      <c r="F19" s="44"/>
      <c r="G19" s="44"/>
      <c r="H19" s="44"/>
      <c r="I19" s="46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</row>
    <row r="20" spans="1:24" ht="12.75">
      <c r="A20" s="44"/>
      <c r="B20" s="44"/>
      <c r="C20" s="44"/>
      <c r="D20" s="44"/>
      <c r="E20" s="44"/>
      <c r="F20" s="44"/>
      <c r="G20" s="44"/>
      <c r="H20" s="44"/>
      <c r="I20" s="46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</row>
    <row r="21" spans="1:24" ht="12.75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</row>
    <row r="22" spans="1:24" ht="12.75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24" ht="12.75">
      <c r="A23" s="44"/>
      <c r="B23" s="44"/>
      <c r="C23" s="46"/>
      <c r="D23" s="44"/>
      <c r="E23" s="47"/>
      <c r="F23" s="47"/>
      <c r="G23" s="47"/>
      <c r="H23" s="47"/>
      <c r="I23" s="47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</row>
    <row r="24" spans="1:24" ht="12.7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</row>
    <row r="25" spans="1:24" ht="12.75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</row>
    <row r="26" spans="1:24" ht="12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</row>
    <row r="27" spans="1:24" ht="12.75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</row>
    <row r="28" spans="1:24" ht="12.75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</row>
    <row r="29" spans="1:24" ht="12.7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</row>
    <row r="30" spans="1:24" ht="12.75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</row>
    <row r="31" spans="1:24" ht="12.75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</row>
    <row r="32" spans="1:24" ht="12.7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2.7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</row>
    <row r="34" spans="1:24" ht="12.7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</row>
    <row r="35" spans="1:24" ht="12.7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</row>
    <row r="36" spans="1:24" ht="12.7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</row>
    <row r="37" spans="1:24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</row>
    <row r="38" spans="1:24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</row>
    <row r="39" spans="1:24" ht="12.7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</row>
    <row r="40" spans="1:24" ht="12.7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</row>
    <row r="41" spans="1:24" ht="12.7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</row>
    <row r="42" spans="1:24" ht="12.7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</row>
    <row r="43" spans="1:24" ht="12.7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</row>
    <row r="45" spans="1:24" ht="12.7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t="12.7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ht="12.7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</row>
    <row r="48" spans="1:24" ht="12.7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t="12.7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ht="12.7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</row>
    <row r="51" spans="1:24" ht="12.7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2.7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2.7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ht="12.7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</row>
    <row r="57" spans="1:24" ht="12.7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ht="12.7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ht="12.7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</row>
    <row r="60" spans="1:24" ht="12.7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</row>
    <row r="61" spans="1:24" ht="12.7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</row>
    <row r="62" spans="1:24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</row>
    <row r="63" spans="1:24" ht="12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</row>
    <row r="64" spans="1:24" ht="12.7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</row>
    <row r="65" spans="1:24" ht="12.7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</row>
    <row r="66" spans="1:24" ht="12.7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</row>
    <row r="67" spans="1:24" ht="12.7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</row>
    <row r="68" spans="1:24" ht="12.7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</row>
    <row r="69" spans="1:24" ht="12.7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</row>
    <row r="70" spans="1:24" ht="12.7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</row>
    <row r="71" spans="1:24" ht="12.7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</row>
    <row r="72" spans="1:24" ht="12.7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</row>
    <row r="73" spans="1:24" ht="12.7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</row>
    <row r="74" spans="1:24" ht="12.7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</row>
    <row r="75" spans="1:24" ht="12.7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</row>
    <row r="76" spans="1:24" ht="12.7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</row>
    <row r="77" spans="1:24" ht="12.7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</row>
    <row r="78" spans="1:24" ht="12.7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</row>
    <row r="79" spans="1:24" ht="12.7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</row>
    <row r="80" spans="1:24" ht="12.7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</row>
    <row r="81" spans="1:24" ht="12.7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ht="12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ht="12.7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ht="12.7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2.7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</row>
    <row r="86" spans="1:24" ht="12.7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</row>
    <row r="87" spans="1:24" ht="12.7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2.7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</row>
    <row r="89" spans="1:24" ht="12.7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</row>
    <row r="90" spans="1:24" ht="12.7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</row>
    <row r="91" spans="1:24" ht="12.7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</row>
    <row r="92" spans="1:24" ht="12.7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</row>
    <row r="93" spans="1:24" ht="12.7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</row>
    <row r="94" spans="1:24" ht="12.7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</row>
    <row r="95" spans="1:24" ht="12.7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</row>
    <row r="96" spans="1:24" ht="12.7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</row>
    <row r="97" spans="1:24" ht="12.7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</row>
    <row r="98" spans="1:24" ht="12.7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</row>
    <row r="99" spans="1:24" ht="12.7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</row>
    <row r="100" spans="1:24" ht="12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</row>
    <row r="101" spans="1:24" ht="12.7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</row>
    <row r="102" spans="1:24" ht="12.7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</row>
    <row r="103" spans="1:24" ht="12.7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</row>
    <row r="104" spans="1:24" ht="12.7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</row>
    <row r="105" spans="1:24" ht="12.7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</row>
    <row r="106" spans="1:24" ht="12.7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</row>
    <row r="107" spans="1:24" ht="12.7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  <c r="X107" s="44"/>
    </row>
    <row r="108" spans="1:24" ht="12.7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</row>
    <row r="109" spans="1:24" ht="12.7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  <c r="X109" s="44"/>
    </row>
    <row r="110" spans="1:24" ht="12.7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</row>
    <row r="111" spans="1:24" ht="12.7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</row>
    <row r="112" spans="1:24" ht="12.7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</row>
    <row r="113" spans="1:24" ht="12.7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</row>
    <row r="114" spans="1:24" ht="12.7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</row>
    <row r="115" spans="1:24" ht="12.7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</row>
    <row r="116" spans="1:24" ht="12.7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</row>
    <row r="117" spans="1:24" ht="12.7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  <c r="X117" s="44"/>
    </row>
    <row r="118" spans="1:24" ht="12.7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  <c r="X118" s="44"/>
    </row>
    <row r="119" spans="1:24" ht="12.7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</row>
    <row r="120" spans="1:24" ht="12.7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  <c r="X120" s="44"/>
    </row>
    <row r="121" spans="1:24" ht="12.7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</row>
    <row r="122" spans="1:24" ht="12.7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</row>
    <row r="123" spans="1:24" ht="12.7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</row>
    <row r="124" spans="1:24" ht="12.7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  <c r="P124" s="44"/>
      <c r="Q124" s="44"/>
      <c r="R124" s="44"/>
      <c r="S124" s="44"/>
      <c r="T124" s="44"/>
      <c r="U124" s="44"/>
      <c r="V124" s="44"/>
      <c r="W124" s="44"/>
      <c r="X124" s="44"/>
    </row>
    <row r="125" spans="1:24" ht="12.7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</row>
    <row r="126" spans="1:24" ht="12.7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</row>
    <row r="127" spans="1:24" ht="12.7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</row>
    <row r="128" spans="1:24" ht="12.7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</row>
    <row r="129" spans="1:24" ht="12.7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  <c r="P129" s="44"/>
      <c r="Q129" s="44"/>
      <c r="R129" s="44"/>
      <c r="S129" s="44"/>
      <c r="T129" s="44"/>
      <c r="U129" s="44"/>
      <c r="V129" s="44"/>
      <c r="W129" s="44"/>
      <c r="X129" s="44"/>
    </row>
    <row r="130" spans="1:24" ht="12.7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  <c r="P130" s="44"/>
      <c r="Q130" s="44"/>
      <c r="R130" s="44"/>
      <c r="S130" s="44"/>
      <c r="T130" s="44"/>
      <c r="U130" s="44"/>
      <c r="V130" s="44"/>
      <c r="W130" s="44"/>
      <c r="X130" s="44"/>
    </row>
    <row r="131" spans="1:24" ht="12.7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  <c r="P131" s="44"/>
      <c r="Q131" s="44"/>
      <c r="R131" s="44"/>
      <c r="S131" s="44"/>
      <c r="T131" s="44"/>
      <c r="U131" s="44"/>
      <c r="V131" s="44"/>
      <c r="W131" s="44"/>
      <c r="X131" s="44"/>
    </row>
    <row r="132" spans="1:24" ht="12.7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  <c r="P132" s="44"/>
      <c r="Q132" s="44"/>
      <c r="R132" s="44"/>
      <c r="S132" s="44"/>
      <c r="T132" s="44"/>
      <c r="U132" s="44"/>
      <c r="V132" s="44"/>
      <c r="W132" s="44"/>
      <c r="X132" s="44"/>
    </row>
    <row r="133" spans="1:24" ht="12.7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</row>
    <row r="134" spans="1:24" ht="12.7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  <c r="P134" s="44"/>
      <c r="Q134" s="44"/>
      <c r="R134" s="44"/>
      <c r="S134" s="44"/>
      <c r="T134" s="44"/>
      <c r="U134" s="44"/>
      <c r="V134" s="44"/>
      <c r="W134" s="44"/>
      <c r="X134" s="44"/>
    </row>
    <row r="135" spans="1:24" ht="12.7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  <c r="P135" s="44"/>
      <c r="Q135" s="44"/>
      <c r="R135" s="44"/>
      <c r="S135" s="44"/>
      <c r="T135" s="44"/>
      <c r="U135" s="44"/>
      <c r="V135" s="44"/>
      <c r="W135" s="44"/>
      <c r="X135" s="44"/>
    </row>
    <row r="136" spans="1:24" ht="12.7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44"/>
      <c r="S136" s="44"/>
      <c r="T136" s="44"/>
      <c r="U136" s="44"/>
      <c r="V136" s="44"/>
      <c r="W136" s="44"/>
      <c r="X136" s="44"/>
    </row>
    <row r="137" spans="1:24" ht="12.7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  <c r="P137" s="44"/>
      <c r="Q137" s="44"/>
      <c r="R137" s="44"/>
      <c r="S137" s="44"/>
      <c r="T137" s="44"/>
      <c r="U137" s="44"/>
      <c r="V137" s="44"/>
      <c r="W137" s="44"/>
      <c r="X137" s="44"/>
    </row>
    <row r="138" spans="1:24" ht="12.7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44"/>
      <c r="R138" s="44"/>
      <c r="S138" s="44"/>
      <c r="T138" s="44"/>
      <c r="U138" s="44"/>
      <c r="V138" s="44"/>
      <c r="W138" s="44"/>
      <c r="X138" s="44"/>
    </row>
    <row r="139" spans="1:24" ht="12.7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4"/>
      <c r="R139" s="44"/>
      <c r="S139" s="44"/>
      <c r="T139" s="44"/>
      <c r="U139" s="44"/>
      <c r="V139" s="44"/>
      <c r="W139" s="44"/>
      <c r="X139" s="44"/>
    </row>
    <row r="140" spans="1:24" ht="12.7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  <c r="P140" s="44"/>
      <c r="Q140" s="44"/>
      <c r="R140" s="44"/>
      <c r="S140" s="44"/>
      <c r="T140" s="44"/>
      <c r="U140" s="44"/>
      <c r="V140" s="44"/>
      <c r="W140" s="44"/>
      <c r="X140" s="44"/>
    </row>
    <row r="141" spans="1:24" ht="12.7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44"/>
      <c r="S141" s="44"/>
      <c r="T141" s="44"/>
      <c r="U141" s="44"/>
      <c r="V141" s="44"/>
      <c r="W141" s="44"/>
      <c r="X141" s="44"/>
    </row>
    <row r="142" spans="1:24" ht="12.7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</row>
    <row r="143" spans="1:24" ht="12.7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4"/>
      <c r="V143" s="44"/>
      <c r="W143" s="44"/>
      <c r="X143" s="44"/>
    </row>
    <row r="144" spans="1:24" ht="12.7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4"/>
      <c r="V144" s="44"/>
      <c r="W144" s="44"/>
      <c r="X144" s="44"/>
    </row>
    <row r="145" spans="1:24" ht="12.7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4"/>
      <c r="V145" s="44"/>
      <c r="W145" s="44"/>
      <c r="X145" s="44"/>
    </row>
    <row r="146" spans="1:24" ht="12.7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4"/>
      <c r="V146" s="44"/>
      <c r="W146" s="44"/>
      <c r="X146" s="44"/>
    </row>
    <row r="147" spans="1:24" ht="12.7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4"/>
      <c r="V147" s="44"/>
      <c r="W147" s="44"/>
      <c r="X147" s="44"/>
    </row>
    <row r="148" spans="1:24" ht="12.7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4"/>
      <c r="V148" s="44"/>
      <c r="W148" s="44"/>
      <c r="X148" s="44"/>
    </row>
    <row r="149" spans="1:24" ht="12.7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4"/>
      <c r="V149" s="44"/>
      <c r="W149" s="44"/>
      <c r="X149" s="44"/>
    </row>
    <row r="150" spans="1:24" ht="12.7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4"/>
      <c r="V150" s="44"/>
      <c r="W150" s="44"/>
      <c r="X150" s="44"/>
    </row>
    <row r="151" spans="1:24" ht="12.7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4"/>
      <c r="V151" s="44"/>
      <c r="W151" s="44"/>
      <c r="X151" s="44"/>
    </row>
    <row r="152" spans="1:24" ht="12.7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4"/>
      <c r="V152" s="44"/>
      <c r="W152" s="44"/>
      <c r="X152" s="44"/>
    </row>
    <row r="153" spans="1:24" ht="12.7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4"/>
      <c r="V153" s="44"/>
      <c r="W153" s="44"/>
      <c r="X153" s="44"/>
    </row>
    <row r="154" spans="1:24" ht="12.7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4"/>
      <c r="V154" s="44"/>
      <c r="W154" s="44"/>
      <c r="X154" s="44"/>
    </row>
    <row r="155" spans="1:24" ht="12.7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4"/>
      <c r="V155" s="44"/>
      <c r="W155" s="44"/>
      <c r="X155" s="44"/>
    </row>
    <row r="156" spans="1:24" ht="12.7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4"/>
      <c r="V156" s="44"/>
      <c r="W156" s="44"/>
      <c r="X156" s="44"/>
    </row>
    <row r="157" spans="1:24" ht="12.7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4"/>
      <c r="V157" s="44"/>
      <c r="W157" s="44"/>
      <c r="X157" s="44"/>
    </row>
    <row r="158" spans="1:24" ht="12.7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4"/>
      <c r="V158" s="44"/>
      <c r="W158" s="44"/>
      <c r="X158" s="44"/>
    </row>
    <row r="159" spans="1:24" ht="12.7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4"/>
      <c r="V159" s="44"/>
      <c r="W159" s="44"/>
      <c r="X159" s="44"/>
    </row>
    <row r="160" spans="1:24" ht="12.7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4"/>
      <c r="V160" s="44"/>
      <c r="W160" s="44"/>
      <c r="X160" s="44"/>
    </row>
    <row r="161" spans="1:24" ht="12.7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4"/>
      <c r="V161" s="44"/>
      <c r="W161" s="44"/>
      <c r="X161" s="44"/>
    </row>
    <row r="162" spans="1:24" ht="12.7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4"/>
      <c r="V162" s="44"/>
      <c r="W162" s="44"/>
      <c r="X162" s="44"/>
    </row>
    <row r="163" spans="1:24" ht="12.7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4"/>
      <c r="V163" s="44"/>
      <c r="W163" s="44"/>
      <c r="X163" s="44"/>
    </row>
    <row r="164" spans="1:24" ht="12.7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4"/>
      <c r="V164" s="44"/>
      <c r="W164" s="44"/>
      <c r="X164" s="44"/>
    </row>
    <row r="165" spans="1:24" ht="12.7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4"/>
      <c r="V165" s="44"/>
      <c r="W165" s="44"/>
      <c r="X165" s="44"/>
    </row>
    <row r="166" spans="1:24" ht="12.7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4"/>
      <c r="V166" s="44"/>
      <c r="W166" s="44"/>
      <c r="X166" s="44"/>
    </row>
    <row r="167" spans="1:24" ht="12.7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4"/>
      <c r="V167" s="44"/>
      <c r="W167" s="44"/>
      <c r="X167" s="44"/>
    </row>
    <row r="168" spans="1:24" ht="12.7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4"/>
      <c r="V168" s="44"/>
      <c r="W168" s="44"/>
      <c r="X168" s="44"/>
    </row>
    <row r="169" spans="1:24" ht="12.7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4"/>
      <c r="V169" s="44"/>
      <c r="W169" s="44"/>
      <c r="X169" s="44"/>
    </row>
    <row r="170" spans="1:24" ht="12.7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4"/>
      <c r="V170" s="44"/>
      <c r="W170" s="44"/>
      <c r="X170" s="44"/>
    </row>
    <row r="171" spans="1:24" ht="12.7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</row>
    <row r="172" spans="1:24" ht="12.7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</row>
    <row r="173" spans="1:24" ht="12.7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</row>
    <row r="174" spans="1:24" ht="12.7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  <c r="P174" s="44"/>
      <c r="Q174" s="44"/>
      <c r="R174" s="44"/>
      <c r="S174" s="44"/>
      <c r="T174" s="44"/>
      <c r="U174" s="44"/>
      <c r="V174" s="44"/>
      <c r="W174" s="44"/>
      <c r="X174" s="44"/>
    </row>
    <row r="175" spans="1:24" ht="12.7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</row>
    <row r="176" spans="1:24" ht="12.7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</row>
    <row r="177" spans="1:24" ht="12.7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  <c r="P177" s="44"/>
      <c r="Q177" s="44"/>
      <c r="R177" s="44"/>
      <c r="S177" s="44"/>
      <c r="T177" s="44"/>
      <c r="U177" s="44"/>
      <c r="V177" s="44"/>
      <c r="W177" s="44"/>
      <c r="X177" s="44"/>
    </row>
    <row r="178" spans="1:24" ht="12.7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  <c r="P178" s="44"/>
      <c r="Q178" s="44"/>
      <c r="R178" s="44"/>
      <c r="S178" s="44"/>
      <c r="T178" s="44"/>
      <c r="U178" s="44"/>
      <c r="V178" s="44"/>
      <c r="W178" s="44"/>
      <c r="X178" s="44"/>
    </row>
    <row r="179" spans="1:24" ht="12.7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  <c r="P179" s="44"/>
      <c r="Q179" s="44"/>
      <c r="R179" s="44"/>
      <c r="S179" s="44"/>
      <c r="T179" s="44"/>
      <c r="U179" s="44"/>
      <c r="V179" s="44"/>
      <c r="W179" s="44"/>
      <c r="X179" s="44"/>
    </row>
    <row r="180" spans="1:24" ht="12.7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  <c r="P180" s="44"/>
      <c r="Q180" s="44"/>
      <c r="R180" s="44"/>
      <c r="S180" s="44"/>
      <c r="T180" s="44"/>
      <c r="U180" s="44"/>
      <c r="V180" s="44"/>
      <c r="W180" s="44"/>
      <c r="X180" s="44"/>
    </row>
    <row r="181" spans="1:24" ht="12.7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  <c r="P181" s="44"/>
      <c r="Q181" s="44"/>
      <c r="R181" s="44"/>
      <c r="S181" s="44"/>
      <c r="T181" s="44"/>
      <c r="U181" s="44"/>
      <c r="V181" s="44"/>
      <c r="W181" s="44"/>
      <c r="X181" s="44"/>
    </row>
    <row r="182" spans="1:24" ht="12.7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  <c r="P182" s="44"/>
      <c r="Q182" s="44"/>
      <c r="R182" s="44"/>
      <c r="S182" s="44"/>
      <c r="T182" s="44"/>
      <c r="U182" s="44"/>
      <c r="V182" s="44"/>
      <c r="W182" s="44"/>
      <c r="X182" s="44"/>
    </row>
    <row r="183" spans="1:24" ht="12.7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  <c r="P183" s="44"/>
      <c r="Q183" s="44"/>
      <c r="R183" s="44"/>
      <c r="S183" s="44"/>
      <c r="T183" s="44"/>
      <c r="U183" s="44"/>
      <c r="V183" s="44"/>
      <c r="W183" s="44"/>
      <c r="X183" s="44"/>
    </row>
    <row r="184" spans="1:24" ht="12.7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  <c r="P184" s="44"/>
      <c r="Q184" s="44"/>
      <c r="R184" s="44"/>
      <c r="S184" s="44"/>
      <c r="T184" s="44"/>
      <c r="U184" s="44"/>
      <c r="V184" s="44"/>
      <c r="W184" s="44"/>
      <c r="X184" s="44"/>
    </row>
    <row r="185" spans="1:24" ht="12.7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  <c r="P185" s="44"/>
      <c r="Q185" s="44"/>
      <c r="R185" s="44"/>
      <c r="S185" s="44"/>
      <c r="T185" s="44"/>
      <c r="U185" s="44"/>
      <c r="V185" s="44"/>
      <c r="W185" s="44"/>
      <c r="X185" s="44"/>
    </row>
    <row r="186" spans="1:24" ht="12.7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  <c r="P186" s="44"/>
      <c r="Q186" s="44"/>
      <c r="R186" s="44"/>
      <c r="S186" s="44"/>
      <c r="T186" s="44"/>
      <c r="U186" s="44"/>
      <c r="V186" s="44"/>
      <c r="W186" s="44"/>
      <c r="X186" s="44"/>
    </row>
    <row r="187" spans="1:24" ht="12.7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  <c r="P187" s="44"/>
      <c r="Q187" s="44"/>
      <c r="R187" s="44"/>
      <c r="S187" s="44"/>
      <c r="T187" s="44"/>
      <c r="U187" s="44"/>
      <c r="V187" s="44"/>
      <c r="W187" s="44"/>
      <c r="X187" s="44"/>
    </row>
    <row r="188" spans="1:24" ht="12.7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  <c r="P188" s="44"/>
      <c r="Q188" s="44"/>
      <c r="R188" s="44"/>
      <c r="S188" s="44"/>
      <c r="T188" s="44"/>
      <c r="U188" s="44"/>
      <c r="V188" s="44"/>
      <c r="W188" s="44"/>
      <c r="X188" s="44"/>
    </row>
    <row r="189" spans="1:24" ht="12.7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</row>
    <row r="190" spans="1:24" ht="12.7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</row>
    <row r="191" spans="1:24" ht="12.7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  <c r="P191" s="44"/>
      <c r="Q191" s="44"/>
      <c r="R191" s="44"/>
      <c r="S191" s="44"/>
      <c r="T191" s="44"/>
      <c r="U191" s="44"/>
      <c r="V191" s="44"/>
      <c r="W191" s="44"/>
      <c r="X191" s="44"/>
    </row>
    <row r="192" spans="1:24" ht="12.7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</row>
    <row r="193" spans="1:24" ht="12.7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  <c r="P193" s="44"/>
      <c r="Q193" s="44"/>
      <c r="R193" s="44"/>
      <c r="S193" s="44"/>
      <c r="T193" s="44"/>
      <c r="U193" s="44"/>
      <c r="V193" s="44"/>
      <c r="W193" s="44"/>
      <c r="X193" s="44"/>
    </row>
    <row r="194" spans="1:24" ht="12.7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  <c r="P194" s="44"/>
      <c r="Q194" s="44"/>
      <c r="R194" s="44"/>
      <c r="S194" s="44"/>
      <c r="T194" s="44"/>
      <c r="U194" s="44"/>
      <c r="V194" s="44"/>
      <c r="W194" s="44"/>
      <c r="X194" s="44"/>
    </row>
    <row r="195" spans="1:24" ht="12.7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  <c r="P195" s="44"/>
      <c r="Q195" s="44"/>
      <c r="R195" s="44"/>
      <c r="S195" s="44"/>
      <c r="T195" s="44"/>
      <c r="U195" s="44"/>
      <c r="V195" s="44"/>
      <c r="W195" s="44"/>
      <c r="X195" s="44"/>
    </row>
    <row r="196" spans="1:24" ht="12.7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</row>
    <row r="197" spans="1:24" ht="12.7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</row>
    <row r="198" spans="1:24" ht="12.7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  <c r="P198" s="44"/>
      <c r="Q198" s="44"/>
      <c r="R198" s="44"/>
      <c r="S198" s="44"/>
      <c r="T198" s="44"/>
      <c r="U198" s="44"/>
      <c r="V198" s="44"/>
      <c r="W198" s="44"/>
      <c r="X198" s="44"/>
    </row>
    <row r="199" spans="1:24" ht="12.7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</row>
    <row r="200" spans="1:24" ht="12.7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  <c r="P200" s="44"/>
      <c r="Q200" s="44"/>
      <c r="R200" s="44"/>
      <c r="S200" s="44"/>
      <c r="T200" s="44"/>
      <c r="U200" s="44"/>
      <c r="V200" s="44"/>
      <c r="W200" s="44"/>
      <c r="X200" s="44"/>
    </row>
    <row r="201" spans="1:24" ht="12.7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</row>
    <row r="202" spans="1:24" ht="12.7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</row>
    <row r="203" spans="1:24" ht="12.7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</row>
    <row r="204" spans="1:24" ht="12.7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</row>
    <row r="205" spans="1:24" ht="12.7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</row>
    <row r="206" spans="1:24" ht="12.7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</row>
    <row r="207" spans="1:24" ht="12.7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</row>
    <row r="208" spans="1:24" ht="12.7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</row>
    <row r="209" spans="1:24" ht="12.7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</row>
    <row r="210" spans="1:24" ht="12.7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</row>
    <row r="211" spans="1:24" ht="12.7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</row>
    <row r="212" spans="1:24" ht="12.7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  <c r="P212" s="44"/>
      <c r="Q212" s="44"/>
      <c r="R212" s="44"/>
      <c r="S212" s="44"/>
      <c r="T212" s="44"/>
      <c r="U212" s="44"/>
      <c r="V212" s="44"/>
      <c r="W212" s="44"/>
      <c r="X212" s="44"/>
    </row>
    <row r="213" spans="1:24" ht="12.7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</row>
    <row r="214" spans="1:24" ht="12.7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  <c r="P214" s="44"/>
      <c r="Q214" s="44"/>
      <c r="R214" s="44"/>
      <c r="S214" s="44"/>
      <c r="T214" s="44"/>
      <c r="U214" s="44"/>
      <c r="V214" s="44"/>
      <c r="W214" s="44"/>
      <c r="X214" s="44"/>
    </row>
    <row r="215" spans="1:24" ht="12.7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  <c r="P215" s="44"/>
      <c r="Q215" s="44"/>
      <c r="R215" s="44"/>
      <c r="S215" s="44"/>
      <c r="T215" s="44"/>
      <c r="U215" s="44"/>
      <c r="V215" s="44"/>
      <c r="W215" s="44"/>
      <c r="X215" s="44"/>
    </row>
    <row r="216" spans="1:24" ht="12.7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</row>
    <row r="217" spans="1:24" ht="12.7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  <c r="P217" s="44"/>
      <c r="Q217" s="44"/>
      <c r="R217" s="44"/>
      <c r="S217" s="44"/>
      <c r="T217" s="44"/>
      <c r="U217" s="44"/>
      <c r="V217" s="44"/>
      <c r="W217" s="44"/>
      <c r="X217" s="44"/>
    </row>
    <row r="218" spans="1:24" ht="12.7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  <c r="P218" s="44"/>
      <c r="Q218" s="44"/>
      <c r="R218" s="44"/>
      <c r="S218" s="44"/>
      <c r="T218" s="44"/>
      <c r="U218" s="44"/>
      <c r="V218" s="44"/>
      <c r="W218" s="44"/>
      <c r="X218" s="44"/>
    </row>
    <row r="219" spans="1:24" ht="12.7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44"/>
      <c r="R219" s="44"/>
      <c r="S219" s="44"/>
      <c r="T219" s="44"/>
      <c r="U219" s="44"/>
      <c r="V219" s="44"/>
      <c r="W219" s="44"/>
      <c r="X219" s="44"/>
    </row>
    <row r="220" spans="1:24" ht="12.7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  <c r="P220" s="44"/>
      <c r="Q220" s="44"/>
      <c r="R220" s="44"/>
      <c r="S220" s="44"/>
      <c r="T220" s="44"/>
      <c r="U220" s="44"/>
      <c r="V220" s="44"/>
      <c r="W220" s="44"/>
      <c r="X220" s="44"/>
    </row>
    <row r="221" spans="1:24" ht="12.7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  <c r="P221" s="44"/>
      <c r="Q221" s="44"/>
      <c r="R221" s="44"/>
      <c r="S221" s="44"/>
      <c r="T221" s="44"/>
      <c r="U221" s="44"/>
      <c r="V221" s="44"/>
      <c r="W221" s="44"/>
      <c r="X221" s="44"/>
    </row>
    <row r="222" spans="1:24" ht="12.7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  <c r="P222" s="44"/>
      <c r="Q222" s="44"/>
      <c r="R222" s="44"/>
      <c r="S222" s="44"/>
      <c r="T222" s="44"/>
      <c r="U222" s="44"/>
      <c r="V222" s="44"/>
      <c r="W222" s="44"/>
      <c r="X222" s="44"/>
    </row>
    <row r="223" spans="1:24" ht="12.7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</row>
    <row r="224" spans="1:24" ht="12.7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  <c r="P224" s="44"/>
      <c r="Q224" s="44"/>
      <c r="R224" s="44"/>
      <c r="S224" s="44"/>
      <c r="T224" s="44"/>
      <c r="U224" s="44"/>
      <c r="V224" s="44"/>
      <c r="W224" s="44"/>
      <c r="X224" s="44"/>
    </row>
    <row r="225" spans="1:24" ht="12.7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  <c r="P225" s="44"/>
      <c r="Q225" s="44"/>
      <c r="R225" s="44"/>
      <c r="S225" s="44"/>
      <c r="T225" s="44"/>
      <c r="U225" s="44"/>
      <c r="V225" s="44"/>
      <c r="W225" s="44"/>
      <c r="X225" s="44"/>
    </row>
    <row r="226" spans="1:24" ht="12.7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  <c r="P226" s="44"/>
      <c r="Q226" s="44"/>
      <c r="R226" s="44"/>
      <c r="S226" s="44"/>
      <c r="T226" s="44"/>
      <c r="U226" s="44"/>
      <c r="V226" s="44"/>
      <c r="W226" s="44"/>
      <c r="X226" s="44"/>
    </row>
    <row r="227" spans="1:24" ht="12.7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  <c r="P227" s="44"/>
      <c r="Q227" s="44"/>
      <c r="R227" s="44"/>
      <c r="S227" s="44"/>
      <c r="T227" s="44"/>
      <c r="U227" s="44"/>
      <c r="V227" s="44"/>
      <c r="W227" s="44"/>
      <c r="X227" s="44"/>
    </row>
    <row r="228" spans="1:24" ht="12.7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  <c r="P228" s="44"/>
      <c r="Q228" s="44"/>
      <c r="R228" s="44"/>
      <c r="S228" s="44"/>
      <c r="T228" s="44"/>
      <c r="U228" s="44"/>
      <c r="V228" s="44"/>
      <c r="W228" s="44"/>
      <c r="X228" s="44"/>
    </row>
    <row r="229" spans="1:24" ht="12.7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  <c r="T229" s="44"/>
      <c r="U229" s="44"/>
      <c r="V229" s="44"/>
      <c r="W229" s="44"/>
      <c r="X229" s="44"/>
    </row>
    <row r="230" spans="1:24" ht="12.7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  <c r="P230" s="44"/>
      <c r="Q230" s="44"/>
      <c r="R230" s="44"/>
      <c r="S230" s="44"/>
      <c r="T230" s="44"/>
      <c r="U230" s="44"/>
      <c r="V230" s="44"/>
      <c r="W230" s="44"/>
      <c r="X230" s="44"/>
    </row>
    <row r="231" spans="1:24" ht="12.7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  <c r="P231" s="44"/>
      <c r="Q231" s="44"/>
      <c r="R231" s="44"/>
      <c r="S231" s="44"/>
      <c r="T231" s="44"/>
      <c r="U231" s="44"/>
      <c r="V231" s="44"/>
      <c r="W231" s="44"/>
      <c r="X231" s="44"/>
    </row>
    <row r="232" spans="1:24" ht="12.7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  <c r="P232" s="44"/>
      <c r="Q232" s="44"/>
      <c r="R232" s="44"/>
      <c r="S232" s="44"/>
      <c r="T232" s="44"/>
      <c r="U232" s="44"/>
      <c r="V232" s="44"/>
      <c r="W232" s="44"/>
      <c r="X232" s="44"/>
    </row>
    <row r="233" spans="1:24" ht="12.7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  <c r="P233" s="44"/>
      <c r="Q233" s="44"/>
      <c r="R233" s="44"/>
      <c r="S233" s="44"/>
      <c r="T233" s="44"/>
      <c r="U233" s="44"/>
      <c r="V233" s="44"/>
      <c r="W233" s="44"/>
      <c r="X233" s="44"/>
    </row>
    <row r="234" spans="1:24" ht="12.7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  <c r="T234" s="44"/>
      <c r="U234" s="44"/>
      <c r="V234" s="44"/>
      <c r="W234" s="44"/>
      <c r="X234" s="44"/>
    </row>
    <row r="235" spans="1:24" ht="12.7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  <c r="T235" s="44"/>
      <c r="U235" s="44"/>
      <c r="V235" s="44"/>
      <c r="W235" s="44"/>
      <c r="X235" s="44"/>
    </row>
    <row r="236" spans="1:24" ht="12.7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  <c r="T236" s="44"/>
      <c r="U236" s="44"/>
      <c r="V236" s="44"/>
      <c r="W236" s="44"/>
      <c r="X236" s="44"/>
    </row>
    <row r="237" spans="1:24" ht="12.7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  <c r="T237" s="44"/>
      <c r="U237" s="44"/>
      <c r="V237" s="44"/>
      <c r="W237" s="44"/>
      <c r="X237" s="44"/>
    </row>
    <row r="238" spans="1:24" ht="12.7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  <c r="T238" s="44"/>
      <c r="U238" s="44"/>
      <c r="V238" s="44"/>
      <c r="W238" s="44"/>
      <c r="X238" s="44"/>
    </row>
    <row r="239" spans="1:24" ht="12.7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  <c r="T239" s="44"/>
      <c r="U239" s="44"/>
      <c r="V239" s="44"/>
      <c r="W239" s="44"/>
      <c r="X239" s="44"/>
    </row>
    <row r="240" spans="1:24" ht="12.7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  <c r="T240" s="44"/>
      <c r="U240" s="44"/>
      <c r="V240" s="44"/>
      <c r="W240" s="44"/>
      <c r="X240" s="44"/>
    </row>
    <row r="241" spans="1:24" ht="12.7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  <c r="T241" s="44"/>
      <c r="U241" s="44"/>
      <c r="V241" s="44"/>
      <c r="W241" s="44"/>
      <c r="X241" s="44"/>
    </row>
    <row r="242" spans="1:24" ht="12.7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  <c r="T242" s="44"/>
      <c r="U242" s="44"/>
      <c r="V242" s="44"/>
      <c r="W242" s="44"/>
      <c r="X242" s="44"/>
    </row>
    <row r="243" spans="1:24" ht="12.7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  <c r="T243" s="44"/>
      <c r="U243" s="44"/>
      <c r="V243" s="44"/>
      <c r="W243" s="44"/>
      <c r="X243" s="44"/>
    </row>
    <row r="244" spans="1:24" ht="12.7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  <c r="T244" s="44"/>
      <c r="U244" s="44"/>
      <c r="V244" s="44"/>
      <c r="W244" s="44"/>
      <c r="X244" s="44"/>
    </row>
    <row r="245" spans="1:24" ht="12.7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  <c r="T245" s="44"/>
      <c r="U245" s="44"/>
      <c r="V245" s="44"/>
      <c r="W245" s="44"/>
      <c r="X245" s="44"/>
    </row>
    <row r="246" spans="1:24" ht="12.7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  <c r="T246" s="44"/>
      <c r="U246" s="44"/>
      <c r="V246" s="44"/>
      <c r="W246" s="44"/>
      <c r="X246" s="44"/>
    </row>
    <row r="247" spans="1:24" ht="12.7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  <c r="T247" s="44"/>
      <c r="U247" s="44"/>
      <c r="V247" s="44"/>
      <c r="W247" s="44"/>
      <c r="X247" s="44"/>
    </row>
    <row r="248" spans="1:24" ht="12.7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  <c r="T248" s="44"/>
      <c r="U248" s="44"/>
      <c r="V248" s="44"/>
      <c r="W248" s="44"/>
      <c r="X248" s="44"/>
    </row>
    <row r="249" spans="1:24" ht="12.7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  <c r="T249" s="44"/>
      <c r="U249" s="44"/>
      <c r="V249" s="44"/>
      <c r="W249" s="44"/>
      <c r="X249" s="44"/>
    </row>
    <row r="250" spans="1:24" ht="12.7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  <c r="T250" s="44"/>
      <c r="U250" s="44"/>
      <c r="V250" s="44"/>
      <c r="W250" s="44"/>
      <c r="X250" s="44"/>
    </row>
    <row r="251" spans="1:24" ht="12.7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</row>
    <row r="252" spans="1:24" ht="12.7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  <c r="T252" s="44"/>
      <c r="U252" s="44"/>
      <c r="V252" s="44"/>
      <c r="W252" s="44"/>
      <c r="X252" s="44"/>
    </row>
    <row r="253" spans="1:24" ht="12.7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</row>
    <row r="254" spans="1:24" ht="12.7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  <c r="T254" s="44"/>
      <c r="U254" s="44"/>
      <c r="V254" s="44"/>
      <c r="W254" s="44"/>
      <c r="X254" s="44"/>
    </row>
    <row r="255" spans="1:24" ht="12.7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  <c r="T255" s="44"/>
      <c r="U255" s="44"/>
      <c r="V255" s="44"/>
      <c r="W255" s="44"/>
      <c r="X255" s="44"/>
    </row>
    <row r="256" spans="1:24" ht="12.7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</row>
    <row r="257" spans="1:24" ht="12.7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  <c r="T257" s="44"/>
      <c r="U257" s="44"/>
      <c r="V257" s="44"/>
      <c r="W257" s="44"/>
      <c r="X257" s="44"/>
    </row>
    <row r="258" spans="1:24" ht="12.7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  <c r="T258" s="44"/>
      <c r="U258" s="44"/>
      <c r="V258" s="44"/>
      <c r="W258" s="44"/>
      <c r="X258" s="44"/>
    </row>
    <row r="259" spans="1:24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  <c r="T259" s="44"/>
      <c r="U259" s="44"/>
      <c r="V259" s="44"/>
      <c r="W259" s="44"/>
      <c r="X259" s="44"/>
    </row>
    <row r="260" spans="1:24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  <c r="T260" s="44"/>
      <c r="U260" s="44"/>
      <c r="V260" s="44"/>
      <c r="W260" s="44"/>
      <c r="X260" s="44"/>
    </row>
    <row r="261" spans="1:24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  <c r="T261" s="44"/>
      <c r="U261" s="44"/>
      <c r="V261" s="44"/>
      <c r="W261" s="44"/>
      <c r="X261" s="44"/>
    </row>
    <row r="262" spans="1:24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  <c r="T262" s="44"/>
      <c r="U262" s="44"/>
      <c r="V262" s="44"/>
      <c r="W262" s="44"/>
      <c r="X262" s="44"/>
    </row>
    <row r="263" spans="1:24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  <c r="T263" s="44"/>
      <c r="U263" s="44"/>
      <c r="V263" s="44"/>
      <c r="W263" s="44"/>
      <c r="X263" s="44"/>
    </row>
    <row r="264" spans="1:24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  <c r="T264" s="44"/>
      <c r="U264" s="44"/>
      <c r="V264" s="44"/>
      <c r="W264" s="44"/>
      <c r="X264" s="44"/>
    </row>
    <row r="265" spans="1:24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  <c r="T265" s="44"/>
      <c r="U265" s="44"/>
      <c r="V265" s="44"/>
      <c r="W265" s="44"/>
      <c r="X265" s="44"/>
    </row>
    <row r="266" spans="1:24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  <c r="T266" s="44"/>
      <c r="U266" s="44"/>
      <c r="V266" s="44"/>
      <c r="W266" s="44"/>
      <c r="X266" s="44"/>
    </row>
    <row r="267" spans="1:24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  <c r="T267" s="44"/>
      <c r="U267" s="44"/>
      <c r="V267" s="44"/>
      <c r="W267" s="44"/>
      <c r="X267" s="44"/>
    </row>
    <row r="268" spans="1:24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  <c r="T268" s="44"/>
      <c r="U268" s="44"/>
      <c r="V268" s="44"/>
      <c r="W268" s="44"/>
      <c r="X268" s="44"/>
    </row>
    <row r="269" spans="1:24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  <c r="T269" s="44"/>
      <c r="U269" s="44"/>
      <c r="V269" s="44"/>
      <c r="W269" s="44"/>
      <c r="X269" s="44"/>
    </row>
    <row r="270" spans="1:24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  <c r="T270" s="44"/>
      <c r="U270" s="44"/>
      <c r="V270" s="44"/>
      <c r="W270" s="44"/>
      <c r="X270" s="44"/>
    </row>
    <row r="271" spans="1:24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  <c r="T271" s="44"/>
      <c r="U271" s="44"/>
      <c r="V271" s="44"/>
      <c r="W271" s="44"/>
      <c r="X271" s="44"/>
    </row>
    <row r="272" spans="1:24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  <c r="T272" s="44"/>
      <c r="U272" s="44"/>
      <c r="V272" s="44"/>
      <c r="W272" s="44"/>
      <c r="X272" s="44"/>
    </row>
    <row r="273" spans="1:24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  <c r="T273" s="44"/>
      <c r="U273" s="44"/>
      <c r="V273" s="44"/>
      <c r="W273" s="44"/>
      <c r="X273" s="44"/>
    </row>
    <row r="274" spans="1:24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  <c r="T274" s="44"/>
      <c r="U274" s="44"/>
      <c r="V274" s="44"/>
      <c r="W274" s="44"/>
      <c r="X274" s="44"/>
    </row>
    <row r="275" spans="1:24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  <c r="T275" s="44"/>
      <c r="U275" s="44"/>
      <c r="V275" s="44"/>
      <c r="W275" s="44"/>
      <c r="X275" s="44"/>
    </row>
    <row r="276" spans="1:24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  <c r="T276" s="44"/>
      <c r="U276" s="44"/>
      <c r="V276" s="44"/>
      <c r="W276" s="44"/>
      <c r="X276" s="44"/>
    </row>
    <row r="277" spans="1:24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  <c r="T277" s="44"/>
      <c r="U277" s="44"/>
      <c r="V277" s="44"/>
      <c r="W277" s="44"/>
      <c r="X277" s="44"/>
    </row>
    <row r="278" spans="1:24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  <c r="T278" s="44"/>
      <c r="U278" s="44"/>
      <c r="V278" s="44"/>
      <c r="W278" s="44"/>
      <c r="X278" s="44"/>
    </row>
    <row r="279" spans="1:24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  <c r="T279" s="44"/>
      <c r="U279" s="44"/>
      <c r="V279" s="44"/>
      <c r="W279" s="44"/>
      <c r="X279" s="44"/>
    </row>
    <row r="280" spans="1:24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  <c r="T280" s="44"/>
      <c r="U280" s="44"/>
      <c r="V280" s="44"/>
      <c r="W280" s="44"/>
      <c r="X280" s="44"/>
    </row>
    <row r="281" spans="1:24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  <c r="T281" s="44"/>
      <c r="U281" s="44"/>
      <c r="V281" s="44"/>
      <c r="W281" s="44"/>
      <c r="X281" s="44"/>
    </row>
    <row r="282" spans="1:24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  <c r="T282" s="44"/>
      <c r="U282" s="44"/>
      <c r="V282" s="44"/>
      <c r="W282" s="44"/>
      <c r="X282" s="44"/>
    </row>
    <row r="283" spans="1:24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  <c r="T283" s="44"/>
      <c r="U283" s="44"/>
      <c r="V283" s="44"/>
      <c r="W283" s="44"/>
      <c r="X283" s="44"/>
    </row>
    <row r="284" spans="1:24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  <c r="T284" s="44"/>
      <c r="U284" s="44"/>
      <c r="V284" s="44"/>
      <c r="W284" s="44"/>
      <c r="X284" s="44"/>
    </row>
    <row r="285" spans="1:24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  <c r="T285" s="44"/>
      <c r="U285" s="44"/>
      <c r="V285" s="44"/>
      <c r="W285" s="44"/>
      <c r="X285" s="44"/>
    </row>
    <row r="286" spans="1:24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  <c r="T286" s="44"/>
      <c r="U286" s="44"/>
      <c r="V286" s="44"/>
      <c r="W286" s="44"/>
      <c r="X286" s="44"/>
    </row>
    <row r="287" spans="1:24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  <c r="T287" s="44"/>
      <c r="U287" s="44"/>
      <c r="V287" s="44"/>
      <c r="W287" s="44"/>
      <c r="X287" s="44"/>
    </row>
    <row r="288" spans="1:24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  <c r="T288" s="44"/>
      <c r="U288" s="44"/>
      <c r="V288" s="44"/>
      <c r="W288" s="44"/>
      <c r="X288" s="44"/>
    </row>
    <row r="289" spans="1:24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  <c r="T289" s="44"/>
      <c r="U289" s="44"/>
      <c r="V289" s="44"/>
      <c r="W289" s="44"/>
      <c r="X289" s="44"/>
    </row>
    <row r="290" spans="1:24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  <c r="T290" s="44"/>
      <c r="U290" s="44"/>
      <c r="V290" s="44"/>
      <c r="W290" s="44"/>
      <c r="X290" s="44"/>
    </row>
    <row r="291" spans="1:24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  <c r="T291" s="44"/>
      <c r="U291" s="44"/>
      <c r="V291" s="44"/>
      <c r="W291" s="44"/>
      <c r="X291" s="44"/>
    </row>
    <row r="292" spans="1:24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  <c r="T292" s="44"/>
      <c r="U292" s="44"/>
      <c r="V292" s="44"/>
      <c r="W292" s="44"/>
      <c r="X292" s="44"/>
    </row>
    <row r="293" spans="1:24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  <c r="T293" s="44"/>
      <c r="U293" s="44"/>
      <c r="V293" s="44"/>
      <c r="W293" s="44"/>
      <c r="X293" s="44"/>
    </row>
    <row r="294" spans="1:24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  <c r="T294" s="44"/>
      <c r="U294" s="44"/>
      <c r="V294" s="44"/>
      <c r="W294" s="44"/>
      <c r="X294" s="44"/>
    </row>
    <row r="295" spans="1:24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  <c r="T295" s="44"/>
      <c r="U295" s="44"/>
      <c r="V295" s="44"/>
      <c r="W295" s="44"/>
      <c r="X295" s="44"/>
    </row>
    <row r="296" spans="1:24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  <c r="T296" s="44"/>
      <c r="U296" s="44"/>
      <c r="V296" s="44"/>
      <c r="W296" s="44"/>
      <c r="X296" s="44"/>
    </row>
    <row r="297" spans="1:24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  <c r="T297" s="44"/>
      <c r="U297" s="44"/>
      <c r="V297" s="44"/>
      <c r="W297" s="44"/>
      <c r="X297" s="44"/>
    </row>
    <row r="298" spans="1:24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  <c r="T298" s="44"/>
      <c r="U298" s="44"/>
      <c r="V298" s="44"/>
      <c r="W298" s="44"/>
      <c r="X298" s="44"/>
    </row>
    <row r="299" spans="1:24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  <c r="T299" s="44"/>
      <c r="U299" s="44"/>
      <c r="V299" s="44"/>
      <c r="W299" s="44"/>
      <c r="X299" s="44"/>
    </row>
    <row r="300" spans="1:24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  <c r="T300" s="44"/>
      <c r="U300" s="44"/>
      <c r="V300" s="44"/>
      <c r="W300" s="44"/>
      <c r="X300" s="44"/>
    </row>
    <row r="301" spans="1:24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  <c r="T301" s="44"/>
      <c r="U301" s="44"/>
      <c r="V301" s="44"/>
      <c r="W301" s="44"/>
      <c r="X301" s="44"/>
    </row>
    <row r="302" spans="1:24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  <c r="T302" s="44"/>
      <c r="U302" s="44"/>
      <c r="V302" s="44"/>
      <c r="W302" s="44"/>
      <c r="X302" s="44"/>
    </row>
    <row r="303" spans="1:24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  <c r="T303" s="44"/>
      <c r="U303" s="44"/>
      <c r="V303" s="44"/>
      <c r="W303" s="44"/>
      <c r="X303" s="44"/>
    </row>
    <row r="304" spans="1:24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  <c r="T304" s="44"/>
      <c r="U304" s="44"/>
      <c r="V304" s="44"/>
      <c r="W304" s="44"/>
      <c r="X304" s="44"/>
    </row>
    <row r="305" spans="1:24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  <c r="T305" s="44"/>
      <c r="U305" s="44"/>
      <c r="V305" s="44"/>
      <c r="W305" s="44"/>
      <c r="X305" s="44"/>
    </row>
    <row r="306" spans="1:24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  <c r="T306" s="44"/>
      <c r="U306" s="44"/>
      <c r="V306" s="44"/>
      <c r="W306" s="44"/>
      <c r="X306" s="44"/>
    </row>
    <row r="307" spans="1:24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  <c r="T307" s="44"/>
      <c r="U307" s="44"/>
      <c r="V307" s="44"/>
      <c r="W307" s="44"/>
      <c r="X307" s="44"/>
    </row>
    <row r="308" spans="1:24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  <c r="T308" s="44"/>
      <c r="U308" s="44"/>
      <c r="V308" s="44"/>
      <c r="W308" s="44"/>
      <c r="X308" s="44"/>
    </row>
    <row r="309" spans="1:24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  <c r="T309" s="44"/>
      <c r="U309" s="44"/>
      <c r="V309" s="44"/>
      <c r="W309" s="44"/>
      <c r="X309" s="44"/>
    </row>
    <row r="310" spans="1:24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  <c r="T310" s="44"/>
      <c r="U310" s="44"/>
      <c r="V310" s="44"/>
      <c r="W310" s="44"/>
      <c r="X310" s="44"/>
    </row>
    <row r="311" spans="1:24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  <c r="P311" s="44"/>
      <c r="Q311" s="44"/>
      <c r="R311" s="44"/>
      <c r="S311" s="44"/>
      <c r="T311" s="44"/>
      <c r="U311" s="44"/>
      <c r="V311" s="44"/>
      <c r="W311" s="44"/>
      <c r="X311" s="44"/>
    </row>
    <row r="312" spans="1:24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  <c r="P312" s="44"/>
      <c r="Q312" s="44"/>
      <c r="R312" s="44"/>
      <c r="S312" s="44"/>
      <c r="T312" s="44"/>
      <c r="U312" s="44"/>
      <c r="V312" s="44"/>
      <c r="W312" s="44"/>
      <c r="X312" s="44"/>
    </row>
    <row r="313" spans="1:24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  <c r="P313" s="44"/>
      <c r="Q313" s="44"/>
      <c r="R313" s="44"/>
      <c r="S313" s="44"/>
      <c r="T313" s="44"/>
      <c r="U313" s="44"/>
      <c r="V313" s="44"/>
      <c r="W313" s="44"/>
      <c r="X313" s="44"/>
    </row>
    <row r="314" spans="1:24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  <c r="P314" s="44"/>
      <c r="Q314" s="44"/>
      <c r="R314" s="44"/>
      <c r="S314" s="44"/>
      <c r="T314" s="44"/>
      <c r="U314" s="44"/>
      <c r="V314" s="44"/>
      <c r="W314" s="44"/>
      <c r="X314" s="44"/>
    </row>
    <row r="315" spans="1:24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  <c r="P315" s="44"/>
      <c r="Q315" s="44"/>
      <c r="R315" s="44"/>
      <c r="S315" s="44"/>
      <c r="T315" s="44"/>
      <c r="U315" s="44"/>
      <c r="V315" s="44"/>
      <c r="W315" s="44"/>
      <c r="X315" s="44"/>
    </row>
    <row r="316" spans="1:24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  <c r="P316" s="44"/>
      <c r="Q316" s="44"/>
      <c r="R316" s="44"/>
      <c r="S316" s="44"/>
      <c r="T316" s="44"/>
      <c r="U316" s="44"/>
      <c r="V316" s="44"/>
      <c r="W316" s="44"/>
      <c r="X316" s="44"/>
    </row>
    <row r="317" spans="1:24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  <c r="P317" s="44"/>
      <c r="Q317" s="44"/>
      <c r="R317" s="44"/>
      <c r="S317" s="44"/>
      <c r="T317" s="44"/>
      <c r="U317" s="44"/>
      <c r="V317" s="44"/>
      <c r="W317" s="44"/>
      <c r="X317" s="44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5999900102615356"/>
    <pageSetUpPr fitToPage="1"/>
  </sheetPr>
  <dimension ref="A1:AJ582"/>
  <sheetViews>
    <sheetView showZeros="0" tabSelected="1" view="pageBreakPreview" zoomScale="80" zoomScaleNormal="125" zoomScaleSheetLayoutView="80" zoomScalePageLayoutView="0" workbookViewId="0" topLeftCell="A1">
      <selection activeCell="A3" sqref="A3:H3"/>
    </sheetView>
  </sheetViews>
  <sheetFormatPr defaultColWidth="9.140625" defaultRowHeight="12" customHeight="1"/>
  <cols>
    <col min="1" max="1" width="5.8515625" style="20" customWidth="1"/>
    <col min="2" max="2" width="54.7109375" style="20" customWidth="1"/>
    <col min="3" max="4" width="17.7109375" style="19" customWidth="1"/>
    <col min="5" max="7" width="17.7109375" style="20" customWidth="1"/>
    <col min="8" max="8" width="12.421875" style="20" customWidth="1"/>
    <col min="9" max="9" width="10.7109375" style="20" bestFit="1" customWidth="1"/>
    <col min="10" max="10" width="9.8515625" style="20" bestFit="1" customWidth="1"/>
    <col min="11" max="11" width="12.140625" style="20" bestFit="1" customWidth="1"/>
    <col min="12" max="16384" width="9.140625" style="20" customWidth="1"/>
  </cols>
  <sheetData>
    <row r="1" spans="1:36" ht="12" customHeight="1">
      <c r="A1" s="25"/>
      <c r="B1" s="26"/>
      <c r="C1" s="27"/>
      <c r="D1" s="27"/>
      <c r="E1" s="28"/>
      <c r="F1" s="28"/>
      <c r="G1" s="28"/>
      <c r="H1" s="135" t="s">
        <v>69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</row>
    <row r="2" spans="1:36" ht="12" customHeight="1">
      <c r="A2" s="29"/>
      <c r="B2" s="28"/>
      <c r="C2" s="27"/>
      <c r="D2" s="27"/>
      <c r="E2" s="27"/>
      <c r="F2" s="27"/>
      <c r="G2" s="27"/>
      <c r="H2" s="28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</row>
    <row r="3" spans="1:36" s="21" customFormat="1" ht="15">
      <c r="A3" s="205" t="s">
        <v>169</v>
      </c>
      <c r="B3" s="205"/>
      <c r="C3" s="205"/>
      <c r="D3" s="205"/>
      <c r="E3" s="205"/>
      <c r="F3" s="205"/>
      <c r="G3" s="205"/>
      <c r="H3" s="206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</row>
    <row r="4" spans="1:36" s="21" customFormat="1" ht="12">
      <c r="A4" s="50"/>
      <c r="B4" s="207"/>
      <c r="C4" s="207"/>
      <c r="D4" s="207"/>
      <c r="E4" s="207"/>
      <c r="F4" s="50"/>
      <c r="G4" s="118"/>
      <c r="H4" s="50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</row>
    <row r="5" spans="1:36" s="21" customFormat="1" ht="15.75" customHeight="1" thickBot="1">
      <c r="A5" s="51" t="s">
        <v>70</v>
      </c>
      <c r="B5" s="51"/>
      <c r="C5" s="52"/>
      <c r="D5" s="52"/>
      <c r="E5" s="52"/>
      <c r="F5" s="52"/>
      <c r="G5" s="52"/>
      <c r="H5" s="53" t="s">
        <v>80</v>
      </c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</row>
    <row r="6" spans="1:36" s="22" customFormat="1" ht="12" customHeight="1" thickTop="1">
      <c r="A6" s="210" t="s">
        <v>71</v>
      </c>
      <c r="B6" s="208" t="s">
        <v>72</v>
      </c>
      <c r="C6" s="212" t="s">
        <v>170</v>
      </c>
      <c r="D6" s="212" t="s">
        <v>171</v>
      </c>
      <c r="E6" s="210" t="s">
        <v>167</v>
      </c>
      <c r="F6" s="210" t="s">
        <v>168</v>
      </c>
      <c r="G6" s="212" t="s">
        <v>166</v>
      </c>
      <c r="H6" s="212" t="s">
        <v>159</v>
      </c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</row>
    <row r="7" spans="1:36" s="22" customFormat="1" ht="41.25" customHeight="1">
      <c r="A7" s="211"/>
      <c r="B7" s="209"/>
      <c r="C7" s="213"/>
      <c r="D7" s="213"/>
      <c r="E7" s="211"/>
      <c r="F7" s="211"/>
      <c r="G7" s="213"/>
      <c r="H7" s="213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</row>
    <row r="8" spans="1:36" s="22" customFormat="1" ht="13.5" thickBot="1">
      <c r="A8" s="190" t="s">
        <v>73</v>
      </c>
      <c r="B8" s="190" t="s">
        <v>74</v>
      </c>
      <c r="C8" s="191">
        <v>1</v>
      </c>
      <c r="D8" s="191" t="s">
        <v>75</v>
      </c>
      <c r="E8" s="191">
        <v>3</v>
      </c>
      <c r="F8" s="192" t="s">
        <v>76</v>
      </c>
      <c r="G8" s="192" t="s">
        <v>77</v>
      </c>
      <c r="H8" s="193" t="s">
        <v>78</v>
      </c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</row>
    <row r="9" spans="1:36" s="22" customFormat="1" ht="16.5" thickBot="1" thickTop="1">
      <c r="A9" s="187">
        <v>0</v>
      </c>
      <c r="B9" s="188" t="s">
        <v>143</v>
      </c>
      <c r="C9" s="194">
        <f>SUM(C10:C66)</f>
        <v>63180866</v>
      </c>
      <c r="D9" s="194">
        <f>SUM(D10:D66)</f>
        <v>63180866</v>
      </c>
      <c r="E9" s="194">
        <f>SUM(E10:E66)</f>
        <v>16767422</v>
      </c>
      <c r="F9" s="194">
        <f>SUM(F10:F66)</f>
        <v>16767422</v>
      </c>
      <c r="G9" s="194">
        <f>SUM(G10:G66)</f>
        <v>15432601.042019997</v>
      </c>
      <c r="H9" s="189">
        <f aca="true" t="shared" si="0" ref="H9:H40">G9/F9</f>
        <v>0.92039199836564</v>
      </c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</row>
    <row r="10" spans="1:8" s="32" customFormat="1" ht="15.75" thickTop="1">
      <c r="A10" s="121">
        <v>1</v>
      </c>
      <c r="B10" s="122" t="s">
        <v>98</v>
      </c>
      <c r="C10" s="120">
        <v>35176</v>
      </c>
      <c r="D10" s="120">
        <v>35176</v>
      </c>
      <c r="E10" s="120">
        <v>9849</v>
      </c>
      <c r="F10" s="120">
        <v>9849</v>
      </c>
      <c r="G10" s="120">
        <v>8542.95021</v>
      </c>
      <c r="H10" s="183">
        <f t="shared" si="0"/>
        <v>0.86739265001523</v>
      </c>
    </row>
    <row r="11" spans="1:8" s="32" customFormat="1" ht="15">
      <c r="A11" s="121">
        <v>2</v>
      </c>
      <c r="B11" s="122" t="s">
        <v>99</v>
      </c>
      <c r="C11" s="120">
        <v>191267</v>
      </c>
      <c r="D11" s="120">
        <v>191267</v>
      </c>
      <c r="E11" s="120">
        <v>44810</v>
      </c>
      <c r="F11" s="120">
        <v>44810</v>
      </c>
      <c r="G11" s="120">
        <v>41637.1066</v>
      </c>
      <c r="H11" s="183">
        <f t="shared" si="0"/>
        <v>0.9291922918991297</v>
      </c>
    </row>
    <row r="12" spans="1:8" s="32" customFormat="1" ht="15.75" customHeight="1">
      <c r="A12" s="121">
        <v>3</v>
      </c>
      <c r="B12" s="122" t="s">
        <v>100</v>
      </c>
      <c r="C12" s="120">
        <v>359520</v>
      </c>
      <c r="D12" s="120">
        <v>359520</v>
      </c>
      <c r="E12" s="120">
        <v>87501</v>
      </c>
      <c r="F12" s="120">
        <v>87501</v>
      </c>
      <c r="G12" s="120">
        <v>83907.9425</v>
      </c>
      <c r="H12" s="183">
        <f t="shared" si="0"/>
        <v>0.9589369550062286</v>
      </c>
    </row>
    <row r="13" spans="1:11" s="33" customFormat="1" ht="14.25" customHeight="1">
      <c r="A13" s="121">
        <v>4</v>
      </c>
      <c r="B13" s="122" t="s">
        <v>101</v>
      </c>
      <c r="C13" s="120">
        <v>2646930</v>
      </c>
      <c r="D13" s="120">
        <v>2646930</v>
      </c>
      <c r="E13" s="120">
        <v>707758</v>
      </c>
      <c r="F13" s="120">
        <v>707758</v>
      </c>
      <c r="G13" s="120">
        <v>648300.60714</v>
      </c>
      <c r="H13" s="183">
        <f t="shared" si="0"/>
        <v>0.915991916926407</v>
      </c>
      <c r="K13" s="34"/>
    </row>
    <row r="14" spans="1:11" s="35" customFormat="1" ht="15">
      <c r="A14" s="121">
        <v>5</v>
      </c>
      <c r="B14" s="122" t="s">
        <v>102</v>
      </c>
      <c r="C14" s="120">
        <v>31668</v>
      </c>
      <c r="D14" s="120">
        <v>31668</v>
      </c>
      <c r="E14" s="120">
        <v>6070</v>
      </c>
      <c r="F14" s="120">
        <v>6070</v>
      </c>
      <c r="G14" s="120">
        <v>5264.94224</v>
      </c>
      <c r="H14" s="183">
        <f t="shared" si="0"/>
        <v>0.8673710444810544</v>
      </c>
      <c r="I14" s="33"/>
      <c r="J14" s="33"/>
      <c r="K14" s="34"/>
    </row>
    <row r="15" spans="1:11" s="35" customFormat="1" ht="15">
      <c r="A15" s="121">
        <v>6</v>
      </c>
      <c r="B15" s="122" t="s">
        <v>90</v>
      </c>
      <c r="C15" s="120">
        <v>13800</v>
      </c>
      <c r="D15" s="120">
        <v>13800</v>
      </c>
      <c r="E15" s="120">
        <v>3677</v>
      </c>
      <c r="F15" s="120">
        <v>3677</v>
      </c>
      <c r="G15" s="120">
        <v>3125.4586600000002</v>
      </c>
      <c r="H15" s="183">
        <f t="shared" si="0"/>
        <v>0.850002355180854</v>
      </c>
      <c r="I15" s="33"/>
      <c r="J15" s="33"/>
      <c r="K15" s="34"/>
    </row>
    <row r="16" spans="1:11" s="35" customFormat="1" ht="15">
      <c r="A16" s="121">
        <v>7</v>
      </c>
      <c r="B16" s="122" t="s">
        <v>91</v>
      </c>
      <c r="C16" s="120">
        <v>330832</v>
      </c>
      <c r="D16" s="120">
        <v>330832</v>
      </c>
      <c r="E16" s="120">
        <v>83970</v>
      </c>
      <c r="F16" s="120">
        <v>83970</v>
      </c>
      <c r="G16" s="120">
        <v>77705.936</v>
      </c>
      <c r="H16" s="183">
        <f t="shared" si="0"/>
        <v>0.9254011670834822</v>
      </c>
      <c r="I16" s="33"/>
      <c r="J16" s="33"/>
      <c r="K16" s="34"/>
    </row>
    <row r="17" spans="1:11" s="35" customFormat="1" ht="15">
      <c r="A17" s="121">
        <v>8</v>
      </c>
      <c r="B17" s="122" t="s">
        <v>103</v>
      </c>
      <c r="C17" s="120">
        <v>62000</v>
      </c>
      <c r="D17" s="120">
        <v>62000</v>
      </c>
      <c r="E17" s="120">
        <v>16051</v>
      </c>
      <c r="F17" s="120">
        <v>16051</v>
      </c>
      <c r="G17" s="120">
        <v>15277.781</v>
      </c>
      <c r="H17" s="183">
        <f t="shared" si="0"/>
        <v>0.9518273627811352</v>
      </c>
      <c r="I17" s="33"/>
      <c r="J17" s="33"/>
      <c r="K17" s="34" t="s">
        <v>144</v>
      </c>
    </row>
    <row r="18" spans="1:11" s="35" customFormat="1" ht="15">
      <c r="A18" s="121">
        <v>9</v>
      </c>
      <c r="B18" s="122" t="s">
        <v>92</v>
      </c>
      <c r="C18" s="120">
        <v>21450</v>
      </c>
      <c r="D18" s="120">
        <v>21450</v>
      </c>
      <c r="E18" s="120">
        <v>5000</v>
      </c>
      <c r="F18" s="120">
        <v>5000</v>
      </c>
      <c r="G18" s="120">
        <v>4633.88735</v>
      </c>
      <c r="H18" s="183">
        <f t="shared" si="0"/>
        <v>0.92677747</v>
      </c>
      <c r="I18" s="33"/>
      <c r="J18" s="33"/>
      <c r="K18" s="34"/>
    </row>
    <row r="19" spans="1:11" s="35" customFormat="1" ht="30">
      <c r="A19" s="121">
        <v>10</v>
      </c>
      <c r="B19" s="122" t="s">
        <v>104</v>
      </c>
      <c r="C19" s="120">
        <v>23433</v>
      </c>
      <c r="D19" s="120">
        <v>23433</v>
      </c>
      <c r="E19" s="120">
        <v>5980</v>
      </c>
      <c r="F19" s="120">
        <v>5980</v>
      </c>
      <c r="G19" s="120">
        <v>5787.05183</v>
      </c>
      <c r="H19" s="183">
        <f t="shared" si="0"/>
        <v>0.9677344197324416</v>
      </c>
      <c r="I19" s="33"/>
      <c r="J19" s="33"/>
      <c r="K19" s="34"/>
    </row>
    <row r="20" spans="1:11" s="35" customFormat="1" ht="15">
      <c r="A20" s="121">
        <v>11</v>
      </c>
      <c r="B20" s="122" t="s">
        <v>105</v>
      </c>
      <c r="C20" s="120">
        <v>16000</v>
      </c>
      <c r="D20" s="120">
        <v>16000</v>
      </c>
      <c r="E20" s="120">
        <v>3807</v>
      </c>
      <c r="F20" s="120">
        <v>3807</v>
      </c>
      <c r="G20" s="120">
        <v>3647.90962</v>
      </c>
      <c r="H20" s="183">
        <f t="shared" si="0"/>
        <v>0.9582110900971894</v>
      </c>
      <c r="I20" s="33"/>
      <c r="J20" s="33"/>
      <c r="K20" s="34"/>
    </row>
    <row r="21" spans="1:11" s="35" customFormat="1" ht="12" customHeight="1">
      <c r="A21" s="121">
        <v>13</v>
      </c>
      <c r="B21" s="122" t="s">
        <v>93</v>
      </c>
      <c r="C21" s="120">
        <v>520000</v>
      </c>
      <c r="D21" s="120">
        <v>520000</v>
      </c>
      <c r="E21" s="120">
        <v>156184</v>
      </c>
      <c r="F21" s="120">
        <v>156184</v>
      </c>
      <c r="G21" s="120">
        <v>123587.41483</v>
      </c>
      <c r="H21" s="183">
        <f t="shared" si="0"/>
        <v>0.791293697369769</v>
      </c>
      <c r="I21" s="33"/>
      <c r="J21" s="33"/>
      <c r="K21" s="34"/>
    </row>
    <row r="22" spans="1:11" s="35" customFormat="1" ht="15">
      <c r="A22" s="121">
        <v>14</v>
      </c>
      <c r="B22" s="122" t="s">
        <v>94</v>
      </c>
      <c r="C22" s="120">
        <v>524300</v>
      </c>
      <c r="D22" s="120">
        <v>524300</v>
      </c>
      <c r="E22" s="120">
        <v>139350</v>
      </c>
      <c r="F22" s="120">
        <v>139350</v>
      </c>
      <c r="G22" s="120">
        <v>137997.44650999998</v>
      </c>
      <c r="H22" s="183">
        <f t="shared" si="0"/>
        <v>0.9902938393254394</v>
      </c>
      <c r="I22" s="33"/>
      <c r="J22" s="33"/>
      <c r="K22" s="34"/>
    </row>
    <row r="23" spans="1:11" s="35" customFormat="1" ht="30">
      <c r="A23" s="121">
        <v>15</v>
      </c>
      <c r="B23" s="122" t="s">
        <v>133</v>
      </c>
      <c r="C23" s="120">
        <v>89530</v>
      </c>
      <c r="D23" s="120">
        <v>89530</v>
      </c>
      <c r="E23" s="120">
        <v>28810</v>
      </c>
      <c r="F23" s="120">
        <v>28810</v>
      </c>
      <c r="G23" s="120">
        <v>25243.52781</v>
      </c>
      <c r="H23" s="183">
        <f t="shared" si="0"/>
        <v>0.8762071437001041</v>
      </c>
      <c r="I23" s="33"/>
      <c r="J23" s="33"/>
      <c r="K23" s="34"/>
    </row>
    <row r="24" spans="1:11" s="35" customFormat="1" ht="15">
      <c r="A24" s="121">
        <v>16</v>
      </c>
      <c r="B24" s="122" t="s">
        <v>134</v>
      </c>
      <c r="C24" s="120">
        <v>3500000</v>
      </c>
      <c r="D24" s="120">
        <v>3500000</v>
      </c>
      <c r="E24" s="120">
        <v>909311</v>
      </c>
      <c r="F24" s="120">
        <v>909311</v>
      </c>
      <c r="G24" s="120">
        <v>826101.46969</v>
      </c>
      <c r="H24" s="183">
        <f t="shared" si="0"/>
        <v>0.9084916708254932</v>
      </c>
      <c r="I24" s="33"/>
      <c r="J24" s="33"/>
      <c r="K24" s="34"/>
    </row>
    <row r="25" spans="1:11" s="35" customFormat="1" ht="15" customHeight="1">
      <c r="A25" s="121">
        <v>17</v>
      </c>
      <c r="B25" s="122" t="s">
        <v>106</v>
      </c>
      <c r="C25" s="120">
        <v>366670</v>
      </c>
      <c r="D25" s="120">
        <v>366670</v>
      </c>
      <c r="E25" s="120">
        <v>86600</v>
      </c>
      <c r="F25" s="120">
        <v>86600</v>
      </c>
      <c r="G25" s="120">
        <v>79054.92275</v>
      </c>
      <c r="H25" s="183">
        <f t="shared" si="0"/>
        <v>0.9128743966512702</v>
      </c>
      <c r="I25" s="33"/>
      <c r="J25" s="33"/>
      <c r="K25" s="34"/>
    </row>
    <row r="26" spans="1:11" s="35" customFormat="1" ht="15">
      <c r="A26" s="121">
        <v>18</v>
      </c>
      <c r="B26" s="122" t="s">
        <v>107</v>
      </c>
      <c r="C26" s="120">
        <v>8272540</v>
      </c>
      <c r="D26" s="120">
        <v>8272540</v>
      </c>
      <c r="E26" s="120">
        <v>2254891</v>
      </c>
      <c r="F26" s="120">
        <v>2254891</v>
      </c>
      <c r="G26" s="120">
        <v>1785389.0494</v>
      </c>
      <c r="H26" s="183">
        <f t="shared" si="0"/>
        <v>0.7917850793674727</v>
      </c>
      <c r="I26" s="33"/>
      <c r="J26" s="33"/>
      <c r="K26" s="34"/>
    </row>
    <row r="27" spans="1:11" s="35" customFormat="1" ht="15">
      <c r="A27" s="121">
        <v>19</v>
      </c>
      <c r="B27" s="122" t="s">
        <v>95</v>
      </c>
      <c r="C27" s="120">
        <v>13658920</v>
      </c>
      <c r="D27" s="120">
        <v>13658920</v>
      </c>
      <c r="E27" s="120">
        <v>3579000</v>
      </c>
      <c r="F27" s="120">
        <v>3579000</v>
      </c>
      <c r="G27" s="120">
        <v>3495868.1188000003</v>
      </c>
      <c r="H27" s="183">
        <f t="shared" si="0"/>
        <v>0.9767723159541772</v>
      </c>
      <c r="I27" s="33"/>
      <c r="J27" s="33"/>
      <c r="K27" s="34"/>
    </row>
    <row r="28" spans="1:11" s="35" customFormat="1" ht="15">
      <c r="A28" s="121">
        <v>20</v>
      </c>
      <c r="B28" s="122" t="s">
        <v>145</v>
      </c>
      <c r="C28" s="120">
        <v>437850</v>
      </c>
      <c r="D28" s="120">
        <v>437850</v>
      </c>
      <c r="E28" s="120">
        <v>122268</v>
      </c>
      <c r="F28" s="120">
        <v>122268</v>
      </c>
      <c r="G28" s="120">
        <v>105297.70372</v>
      </c>
      <c r="H28" s="183">
        <f t="shared" si="0"/>
        <v>0.8612041067163936</v>
      </c>
      <c r="I28" s="33"/>
      <c r="J28" s="33"/>
      <c r="K28" s="34"/>
    </row>
    <row r="29" spans="1:11" s="35" customFormat="1" ht="15">
      <c r="A29" s="121">
        <v>21</v>
      </c>
      <c r="B29" s="122" t="s">
        <v>146</v>
      </c>
      <c r="C29" s="120">
        <v>13728</v>
      </c>
      <c r="D29" s="120">
        <v>13728</v>
      </c>
      <c r="E29" s="120">
        <v>3602</v>
      </c>
      <c r="F29" s="120">
        <v>3602</v>
      </c>
      <c r="G29" s="120">
        <v>3258.60694</v>
      </c>
      <c r="H29" s="183">
        <f t="shared" si="0"/>
        <v>0.9046660022209884</v>
      </c>
      <c r="I29" s="33"/>
      <c r="J29" s="33"/>
      <c r="K29" s="34"/>
    </row>
    <row r="30" spans="1:11" s="35" customFormat="1" ht="15">
      <c r="A30" s="121">
        <v>22</v>
      </c>
      <c r="B30" s="122" t="s">
        <v>108</v>
      </c>
      <c r="C30" s="120">
        <v>700000</v>
      </c>
      <c r="D30" s="120">
        <v>700000</v>
      </c>
      <c r="E30" s="120">
        <v>233662</v>
      </c>
      <c r="F30" s="120">
        <v>233662</v>
      </c>
      <c r="G30" s="120">
        <v>186399.10314</v>
      </c>
      <c r="H30" s="183">
        <f t="shared" si="0"/>
        <v>0.7977296399928101</v>
      </c>
      <c r="I30" s="33"/>
      <c r="J30" s="33"/>
      <c r="K30" s="34"/>
    </row>
    <row r="31" spans="1:11" s="35" customFormat="1" ht="15">
      <c r="A31" s="121">
        <v>23</v>
      </c>
      <c r="B31" s="122" t="s">
        <v>129</v>
      </c>
      <c r="C31" s="120">
        <v>414474</v>
      </c>
      <c r="D31" s="120">
        <v>414474</v>
      </c>
      <c r="E31" s="120">
        <v>143140</v>
      </c>
      <c r="F31" s="120">
        <v>143140</v>
      </c>
      <c r="G31" s="120">
        <v>99891.94152</v>
      </c>
      <c r="H31" s="183">
        <f t="shared" si="0"/>
        <v>0.6978618242280284</v>
      </c>
      <c r="I31" s="33"/>
      <c r="J31" s="33"/>
      <c r="K31" s="34"/>
    </row>
    <row r="32" spans="1:11" s="35" customFormat="1" ht="15">
      <c r="A32" s="121">
        <v>24</v>
      </c>
      <c r="B32" s="122" t="s">
        <v>135</v>
      </c>
      <c r="C32" s="120">
        <v>70620</v>
      </c>
      <c r="D32" s="120">
        <v>70620</v>
      </c>
      <c r="E32" s="120">
        <v>19105</v>
      </c>
      <c r="F32" s="120">
        <v>19105</v>
      </c>
      <c r="G32" s="120">
        <v>14697.44281</v>
      </c>
      <c r="H32" s="183">
        <f t="shared" si="0"/>
        <v>0.7692982365872808</v>
      </c>
      <c r="I32" s="33"/>
      <c r="J32" s="33"/>
      <c r="K32" s="34"/>
    </row>
    <row r="33" spans="1:11" s="35" customFormat="1" ht="15">
      <c r="A33" s="121">
        <v>25</v>
      </c>
      <c r="B33" s="122" t="s">
        <v>136</v>
      </c>
      <c r="C33" s="120">
        <v>23000000</v>
      </c>
      <c r="D33" s="120">
        <v>23000000</v>
      </c>
      <c r="E33" s="120">
        <v>6034000</v>
      </c>
      <c r="F33" s="120">
        <v>6034000</v>
      </c>
      <c r="G33" s="120">
        <v>5803930.05184</v>
      </c>
      <c r="H33" s="183">
        <f t="shared" si="0"/>
        <v>0.9618710725621478</v>
      </c>
      <c r="I33" s="33"/>
      <c r="J33" s="33"/>
      <c r="K33" s="34"/>
    </row>
    <row r="34" spans="1:11" s="35" customFormat="1" ht="15">
      <c r="A34" s="121">
        <v>26</v>
      </c>
      <c r="B34" s="122" t="s">
        <v>109</v>
      </c>
      <c r="C34" s="120">
        <v>2621500</v>
      </c>
      <c r="D34" s="120">
        <v>2621500</v>
      </c>
      <c r="E34" s="120">
        <v>665000</v>
      </c>
      <c r="F34" s="120">
        <v>665000</v>
      </c>
      <c r="G34" s="120">
        <v>563636.55952</v>
      </c>
      <c r="H34" s="183">
        <f t="shared" si="0"/>
        <v>0.8475737737142858</v>
      </c>
      <c r="I34" s="33"/>
      <c r="J34" s="33"/>
      <c r="K34" s="34"/>
    </row>
    <row r="35" spans="1:11" s="35" customFormat="1" ht="15">
      <c r="A35" s="121">
        <v>27</v>
      </c>
      <c r="B35" s="122" t="s">
        <v>130</v>
      </c>
      <c r="C35" s="120">
        <v>36030</v>
      </c>
      <c r="D35" s="120">
        <v>36030</v>
      </c>
      <c r="E35" s="120">
        <v>10609</v>
      </c>
      <c r="F35" s="120">
        <v>10609</v>
      </c>
      <c r="G35" s="120">
        <v>9712.04922</v>
      </c>
      <c r="H35" s="183">
        <f t="shared" si="0"/>
        <v>0.9154537864077671</v>
      </c>
      <c r="I35" s="33"/>
      <c r="J35" s="33"/>
      <c r="K35" s="34"/>
    </row>
    <row r="36" spans="1:11" s="35" customFormat="1" ht="15">
      <c r="A36" s="121">
        <v>29</v>
      </c>
      <c r="B36" s="122" t="s">
        <v>96</v>
      </c>
      <c r="C36" s="120">
        <v>1427289</v>
      </c>
      <c r="D36" s="120">
        <v>1427289</v>
      </c>
      <c r="E36" s="120">
        <v>383800</v>
      </c>
      <c r="F36" s="120">
        <v>383800</v>
      </c>
      <c r="G36" s="120">
        <v>311059.62269</v>
      </c>
      <c r="H36" s="183">
        <f t="shared" si="0"/>
        <v>0.8104732222251172</v>
      </c>
      <c r="I36" s="33"/>
      <c r="J36" s="33"/>
      <c r="K36" s="34"/>
    </row>
    <row r="37" spans="1:11" s="35" customFormat="1" ht="15">
      <c r="A37" s="121">
        <v>30</v>
      </c>
      <c r="B37" s="122" t="s">
        <v>110</v>
      </c>
      <c r="C37" s="120">
        <v>14980</v>
      </c>
      <c r="D37" s="120">
        <v>14980</v>
      </c>
      <c r="E37" s="120">
        <v>4345</v>
      </c>
      <c r="F37" s="120">
        <v>4345</v>
      </c>
      <c r="G37" s="120">
        <v>3508.575</v>
      </c>
      <c r="H37" s="183">
        <f t="shared" si="0"/>
        <v>0.8074971231300345</v>
      </c>
      <c r="I37" s="33"/>
      <c r="J37" s="33"/>
      <c r="K37" s="34"/>
    </row>
    <row r="38" spans="1:11" s="35" customFormat="1" ht="15">
      <c r="A38" s="121">
        <v>31</v>
      </c>
      <c r="B38" s="122" t="s">
        <v>111</v>
      </c>
      <c r="C38" s="120">
        <v>1682040</v>
      </c>
      <c r="D38" s="120">
        <v>1682040</v>
      </c>
      <c r="E38" s="120">
        <v>437200</v>
      </c>
      <c r="F38" s="120">
        <v>437200</v>
      </c>
      <c r="G38" s="120">
        <v>422862.89332</v>
      </c>
      <c r="H38" s="183">
        <f t="shared" si="0"/>
        <v>0.9672069838060383</v>
      </c>
      <c r="I38" s="33"/>
      <c r="J38" s="33"/>
      <c r="K38" s="34"/>
    </row>
    <row r="39" spans="1:11" s="35" customFormat="1" ht="15">
      <c r="A39" s="121">
        <v>32</v>
      </c>
      <c r="B39" s="122" t="s">
        <v>112</v>
      </c>
      <c r="C39" s="120">
        <v>335980</v>
      </c>
      <c r="D39" s="120">
        <v>335980</v>
      </c>
      <c r="E39" s="120">
        <v>85000</v>
      </c>
      <c r="F39" s="120">
        <v>85000</v>
      </c>
      <c r="G39" s="120">
        <v>76248.8476</v>
      </c>
      <c r="H39" s="183">
        <f t="shared" si="0"/>
        <v>0.8970452658823529</v>
      </c>
      <c r="I39" s="33"/>
      <c r="J39" s="33"/>
      <c r="K39" s="34"/>
    </row>
    <row r="40" spans="1:11" s="35" customFormat="1" ht="15">
      <c r="A40" s="121">
        <v>33</v>
      </c>
      <c r="B40" s="122" t="s">
        <v>113</v>
      </c>
      <c r="C40" s="120">
        <v>225984</v>
      </c>
      <c r="D40" s="120">
        <v>225984</v>
      </c>
      <c r="E40" s="120">
        <v>65773</v>
      </c>
      <c r="F40" s="120">
        <v>65773</v>
      </c>
      <c r="G40" s="120">
        <v>65766.84343</v>
      </c>
      <c r="H40" s="183">
        <f t="shared" si="0"/>
        <v>0.9999063966977331</v>
      </c>
      <c r="I40" s="33"/>
      <c r="J40" s="33"/>
      <c r="K40" s="34"/>
    </row>
    <row r="41" spans="1:11" s="35" customFormat="1" ht="15">
      <c r="A41" s="121">
        <v>34</v>
      </c>
      <c r="B41" s="122" t="s">
        <v>114</v>
      </c>
      <c r="C41" s="120">
        <v>445000</v>
      </c>
      <c r="D41" s="120">
        <v>445000</v>
      </c>
      <c r="E41" s="120">
        <v>112215</v>
      </c>
      <c r="F41" s="120">
        <v>112215</v>
      </c>
      <c r="G41" s="120">
        <v>112214.43581</v>
      </c>
      <c r="H41" s="183">
        <f aca="true" t="shared" si="1" ref="H41:H65">G41/F41</f>
        <v>0.9999949722407877</v>
      </c>
      <c r="I41" s="33"/>
      <c r="J41" s="33"/>
      <c r="K41" s="34"/>
    </row>
    <row r="42" spans="1:11" s="35" customFormat="1" ht="15">
      <c r="A42" s="121">
        <v>35</v>
      </c>
      <c r="B42" s="122" t="s">
        <v>147</v>
      </c>
      <c r="C42" s="120">
        <v>100000</v>
      </c>
      <c r="D42" s="120">
        <v>100000</v>
      </c>
      <c r="E42" s="120">
        <v>31788</v>
      </c>
      <c r="F42" s="120">
        <v>31788</v>
      </c>
      <c r="G42" s="120">
        <v>28123.05466</v>
      </c>
      <c r="H42" s="183">
        <f t="shared" si="1"/>
        <v>0.8847066396124325</v>
      </c>
      <c r="I42" s="33"/>
      <c r="J42" s="33"/>
      <c r="K42" s="34"/>
    </row>
    <row r="43" spans="1:11" s="35" customFormat="1" ht="15">
      <c r="A43" s="121">
        <v>36</v>
      </c>
      <c r="B43" s="122" t="s">
        <v>137</v>
      </c>
      <c r="C43" s="120">
        <v>41000</v>
      </c>
      <c r="D43" s="120">
        <v>41000</v>
      </c>
      <c r="E43" s="120">
        <v>13217</v>
      </c>
      <c r="F43" s="120">
        <v>13217</v>
      </c>
      <c r="G43" s="120">
        <v>10821.34352</v>
      </c>
      <c r="H43" s="183">
        <f t="shared" si="1"/>
        <v>0.8187443080880684</v>
      </c>
      <c r="I43" s="33"/>
      <c r="J43" s="33"/>
      <c r="K43" s="34"/>
    </row>
    <row r="44" spans="1:11" s="35" customFormat="1" ht="15">
      <c r="A44" s="121">
        <v>37</v>
      </c>
      <c r="B44" s="122" t="s">
        <v>115</v>
      </c>
      <c r="C44" s="120">
        <v>300000</v>
      </c>
      <c r="D44" s="120">
        <v>300000</v>
      </c>
      <c r="E44" s="120">
        <v>77978</v>
      </c>
      <c r="F44" s="120">
        <v>77978</v>
      </c>
      <c r="G44" s="120">
        <v>72001.55532</v>
      </c>
      <c r="H44" s="183">
        <f t="shared" si="1"/>
        <v>0.9233572971863859</v>
      </c>
      <c r="I44" s="33"/>
      <c r="J44" s="33"/>
      <c r="K44" s="34"/>
    </row>
    <row r="45" spans="1:11" s="35" customFormat="1" ht="30">
      <c r="A45" s="121">
        <v>38</v>
      </c>
      <c r="B45" s="122" t="s">
        <v>116</v>
      </c>
      <c r="C45" s="120">
        <v>36372</v>
      </c>
      <c r="D45" s="120">
        <v>36372</v>
      </c>
      <c r="E45" s="120">
        <v>9377</v>
      </c>
      <c r="F45" s="120">
        <v>9377</v>
      </c>
      <c r="G45" s="120">
        <v>8362.101639999999</v>
      </c>
      <c r="H45" s="183">
        <f t="shared" si="1"/>
        <v>0.8917672645835554</v>
      </c>
      <c r="I45" s="33"/>
      <c r="J45" s="33"/>
      <c r="K45" s="34"/>
    </row>
    <row r="46" spans="1:11" s="35" customFormat="1" ht="45">
      <c r="A46" s="121">
        <v>39</v>
      </c>
      <c r="B46" s="122" t="s">
        <v>117</v>
      </c>
      <c r="C46" s="120">
        <v>2953</v>
      </c>
      <c r="D46" s="120">
        <v>2953</v>
      </c>
      <c r="E46" s="120">
        <v>857</v>
      </c>
      <c r="F46" s="120">
        <v>857</v>
      </c>
      <c r="G46" s="120">
        <v>679.769</v>
      </c>
      <c r="H46" s="183">
        <f t="shared" si="1"/>
        <v>0.793196032672112</v>
      </c>
      <c r="I46" s="33"/>
      <c r="J46" s="33"/>
      <c r="K46" s="34"/>
    </row>
    <row r="47" spans="1:11" s="35" customFormat="1" ht="30">
      <c r="A47" s="121">
        <v>41</v>
      </c>
      <c r="B47" s="122" t="s">
        <v>118</v>
      </c>
      <c r="C47" s="120">
        <v>9630</v>
      </c>
      <c r="D47" s="120">
        <v>9630</v>
      </c>
      <c r="E47" s="120">
        <v>2516</v>
      </c>
      <c r="F47" s="120">
        <v>2516</v>
      </c>
      <c r="G47" s="120">
        <v>2501.844</v>
      </c>
      <c r="H47" s="183">
        <f t="shared" si="1"/>
        <v>0.9943736089030207</v>
      </c>
      <c r="I47" s="33"/>
      <c r="J47" s="33"/>
      <c r="K47" s="34"/>
    </row>
    <row r="48" spans="1:11" s="35" customFormat="1" ht="15">
      <c r="A48" s="121">
        <v>42</v>
      </c>
      <c r="B48" s="122" t="s">
        <v>119</v>
      </c>
      <c r="C48" s="120">
        <v>8624</v>
      </c>
      <c r="D48" s="120">
        <v>8624</v>
      </c>
      <c r="E48" s="120">
        <v>2451</v>
      </c>
      <c r="F48" s="120">
        <v>2451</v>
      </c>
      <c r="G48" s="120">
        <v>2175.72242</v>
      </c>
      <c r="H48" s="183">
        <f t="shared" si="1"/>
        <v>0.8876876458588332</v>
      </c>
      <c r="I48" s="33"/>
      <c r="J48" s="33"/>
      <c r="K48" s="34"/>
    </row>
    <row r="49" spans="1:11" s="35" customFormat="1" ht="15">
      <c r="A49" s="121">
        <v>43</v>
      </c>
      <c r="B49" s="122" t="s">
        <v>120</v>
      </c>
      <c r="C49" s="120">
        <v>24504</v>
      </c>
      <c r="D49" s="120">
        <v>24504</v>
      </c>
      <c r="E49" s="120">
        <v>6422</v>
      </c>
      <c r="F49" s="120">
        <v>6422</v>
      </c>
      <c r="G49" s="120">
        <v>6112.557</v>
      </c>
      <c r="H49" s="183">
        <f t="shared" si="1"/>
        <v>0.9518151666147617</v>
      </c>
      <c r="I49" s="33"/>
      <c r="J49" s="33"/>
      <c r="K49" s="34"/>
    </row>
    <row r="50" spans="1:11" s="35" customFormat="1" ht="15">
      <c r="A50" s="121">
        <v>44</v>
      </c>
      <c r="B50" s="122" t="s">
        <v>121</v>
      </c>
      <c r="C50" s="120">
        <v>15408</v>
      </c>
      <c r="D50" s="120">
        <v>15408</v>
      </c>
      <c r="E50" s="120">
        <v>3991</v>
      </c>
      <c r="F50" s="120">
        <v>3991</v>
      </c>
      <c r="G50" s="120">
        <v>3756.75441</v>
      </c>
      <c r="H50" s="183">
        <f t="shared" si="1"/>
        <v>0.941306542219995</v>
      </c>
      <c r="I50" s="33"/>
      <c r="J50" s="33"/>
      <c r="K50" s="34"/>
    </row>
    <row r="51" spans="1:11" s="35" customFormat="1" ht="15">
      <c r="A51" s="121">
        <v>47</v>
      </c>
      <c r="B51" s="122" t="s">
        <v>97</v>
      </c>
      <c r="C51" s="120">
        <v>153292</v>
      </c>
      <c r="D51" s="120">
        <v>153292</v>
      </c>
      <c r="E51" s="120">
        <v>40287</v>
      </c>
      <c r="F51" s="120">
        <v>40287</v>
      </c>
      <c r="G51" s="120">
        <v>36290.07004</v>
      </c>
      <c r="H51" s="183">
        <f t="shared" si="1"/>
        <v>0.9007885928463276</v>
      </c>
      <c r="I51" s="33"/>
      <c r="J51" s="33"/>
      <c r="K51" s="34"/>
    </row>
    <row r="52" spans="1:11" s="35" customFormat="1" ht="15" hidden="1">
      <c r="A52" s="121">
        <v>45</v>
      </c>
      <c r="B52" s="122" t="s">
        <v>138</v>
      </c>
      <c r="C52" s="120">
        <v>0</v>
      </c>
      <c r="D52" s="120">
        <v>0</v>
      </c>
      <c r="E52" s="120"/>
      <c r="F52" s="120"/>
      <c r="G52" s="120">
        <v>0</v>
      </c>
      <c r="H52" s="183" t="e">
        <f t="shared" si="1"/>
        <v>#DIV/0!</v>
      </c>
      <c r="I52" s="33"/>
      <c r="J52" s="33"/>
      <c r="K52" s="34"/>
    </row>
    <row r="53" spans="1:11" s="35" customFormat="1" ht="15" hidden="1">
      <c r="A53" s="121">
        <v>46</v>
      </c>
      <c r="B53" s="122" t="s">
        <v>139</v>
      </c>
      <c r="C53" s="120">
        <v>0</v>
      </c>
      <c r="D53" s="120">
        <v>0</v>
      </c>
      <c r="E53" s="120"/>
      <c r="F53" s="120"/>
      <c r="G53" s="120">
        <v>0</v>
      </c>
      <c r="H53" s="183" t="e">
        <f t="shared" si="1"/>
        <v>#DIV/0!</v>
      </c>
      <c r="I53" s="33"/>
      <c r="J53" s="33"/>
      <c r="K53" s="34"/>
    </row>
    <row r="54" spans="1:11" s="35" customFormat="1" ht="15">
      <c r="A54" s="121">
        <v>48</v>
      </c>
      <c r="B54" s="122" t="s">
        <v>122</v>
      </c>
      <c r="C54" s="120">
        <v>55212</v>
      </c>
      <c r="D54" s="120">
        <v>55212</v>
      </c>
      <c r="E54" s="120">
        <v>14484</v>
      </c>
      <c r="F54" s="120">
        <v>14484</v>
      </c>
      <c r="G54" s="120">
        <v>14092.0129</v>
      </c>
      <c r="H54" s="183">
        <f t="shared" si="1"/>
        <v>0.9729365437724385</v>
      </c>
      <c r="I54" s="33"/>
      <c r="J54" s="33"/>
      <c r="K54" s="34"/>
    </row>
    <row r="55" spans="1:13" s="35" customFormat="1" ht="30">
      <c r="A55" s="121">
        <v>50</v>
      </c>
      <c r="B55" s="122" t="s">
        <v>123</v>
      </c>
      <c r="C55" s="123">
        <v>6000</v>
      </c>
      <c r="D55" s="123">
        <v>6000</v>
      </c>
      <c r="E55" s="120">
        <v>1350</v>
      </c>
      <c r="F55" s="120">
        <v>1350</v>
      </c>
      <c r="G55" s="120">
        <v>1100.366</v>
      </c>
      <c r="H55" s="183">
        <f t="shared" si="1"/>
        <v>0.8150859259259259</v>
      </c>
      <c r="I55" s="33"/>
      <c r="J55" s="33"/>
      <c r="K55" s="34"/>
      <c r="L55" s="36"/>
      <c r="M55" s="36"/>
    </row>
    <row r="56" spans="1:13" s="35" customFormat="1" ht="15">
      <c r="A56" s="121">
        <v>51</v>
      </c>
      <c r="B56" s="122" t="s">
        <v>124</v>
      </c>
      <c r="C56" s="119">
        <v>10201</v>
      </c>
      <c r="D56" s="119">
        <v>10201</v>
      </c>
      <c r="E56" s="119">
        <v>2656</v>
      </c>
      <c r="F56" s="119">
        <v>2656</v>
      </c>
      <c r="G56" s="119">
        <v>1991.839</v>
      </c>
      <c r="H56" s="183">
        <f t="shared" si="1"/>
        <v>0.7499393825301205</v>
      </c>
      <c r="I56" s="33"/>
      <c r="J56" s="33"/>
      <c r="K56" s="34"/>
      <c r="L56" s="36"/>
      <c r="M56" s="36"/>
    </row>
    <row r="57" spans="1:13" s="35" customFormat="1" ht="15">
      <c r="A57" s="121">
        <v>52</v>
      </c>
      <c r="B57" s="122" t="s">
        <v>125</v>
      </c>
      <c r="C57" s="119">
        <v>17762</v>
      </c>
      <c r="D57" s="119">
        <v>17762</v>
      </c>
      <c r="E57" s="119">
        <v>4650</v>
      </c>
      <c r="F57" s="119">
        <v>4650</v>
      </c>
      <c r="G57" s="119">
        <v>4152.538</v>
      </c>
      <c r="H57" s="183">
        <f t="shared" si="1"/>
        <v>0.8930189247311827</v>
      </c>
      <c r="I57" s="33"/>
      <c r="J57" s="33"/>
      <c r="K57" s="34"/>
      <c r="L57" s="37"/>
      <c r="M57" s="37"/>
    </row>
    <row r="58" spans="1:32" ht="15">
      <c r="A58" s="121">
        <v>53</v>
      </c>
      <c r="B58" s="122" t="s">
        <v>81</v>
      </c>
      <c r="C58" s="119">
        <v>17000</v>
      </c>
      <c r="D58" s="119">
        <v>17000</v>
      </c>
      <c r="E58" s="119">
        <v>4136</v>
      </c>
      <c r="F58" s="119">
        <v>4136</v>
      </c>
      <c r="G58" s="119">
        <v>3986.29904</v>
      </c>
      <c r="H58" s="183">
        <f t="shared" si="1"/>
        <v>0.9638053771760154</v>
      </c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</row>
    <row r="59" spans="1:32" ht="12" customHeight="1">
      <c r="A59" s="121">
        <v>54</v>
      </c>
      <c r="B59" s="122" t="s">
        <v>140</v>
      </c>
      <c r="C59" s="119">
        <v>118400</v>
      </c>
      <c r="D59" s="119">
        <v>118400</v>
      </c>
      <c r="E59" s="119">
        <v>50871</v>
      </c>
      <c r="F59" s="119">
        <v>50871</v>
      </c>
      <c r="G59" s="119">
        <v>43529.13956</v>
      </c>
      <c r="H59" s="183">
        <f t="shared" si="1"/>
        <v>0.8556768996088145</v>
      </c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</row>
    <row r="60" spans="1:32" ht="30">
      <c r="A60" s="121">
        <v>55</v>
      </c>
      <c r="B60" s="122" t="s">
        <v>126</v>
      </c>
      <c r="C60" s="119">
        <v>20159</v>
      </c>
      <c r="D60" s="119">
        <v>20159</v>
      </c>
      <c r="E60" s="119">
        <v>5227</v>
      </c>
      <c r="F60" s="119">
        <v>5227</v>
      </c>
      <c r="G60" s="119">
        <v>4859.438</v>
      </c>
      <c r="H60" s="183">
        <f t="shared" si="1"/>
        <v>0.9296801224411708</v>
      </c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</row>
    <row r="61" spans="1:32" ht="15">
      <c r="A61" s="121">
        <v>56</v>
      </c>
      <c r="B61" s="122" t="s">
        <v>141</v>
      </c>
      <c r="C61" s="123">
        <v>2848</v>
      </c>
      <c r="D61" s="123">
        <v>2848</v>
      </c>
      <c r="E61" s="123">
        <v>750</v>
      </c>
      <c r="F61" s="123">
        <v>750</v>
      </c>
      <c r="G61" s="123">
        <v>717.838</v>
      </c>
      <c r="H61" s="183">
        <f t="shared" si="1"/>
        <v>0.9571173333333333</v>
      </c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</row>
    <row r="62" spans="1:32" ht="15">
      <c r="A62" s="121">
        <v>58</v>
      </c>
      <c r="B62" s="122" t="s">
        <v>127</v>
      </c>
      <c r="C62" s="123">
        <v>3638</v>
      </c>
      <c r="D62" s="123">
        <v>3638</v>
      </c>
      <c r="E62" s="123">
        <v>946</v>
      </c>
      <c r="F62" s="123">
        <v>946</v>
      </c>
      <c r="G62" s="120">
        <v>627.74404</v>
      </c>
      <c r="H62" s="183">
        <f t="shared" si="1"/>
        <v>0.6635772093023257</v>
      </c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</row>
    <row r="63" spans="1:32" ht="15">
      <c r="A63" s="121">
        <v>60</v>
      </c>
      <c r="B63" s="122" t="s">
        <v>148</v>
      </c>
      <c r="C63" s="123">
        <v>80000</v>
      </c>
      <c r="D63" s="123">
        <v>80000</v>
      </c>
      <c r="E63" s="123">
        <v>24045</v>
      </c>
      <c r="F63" s="123">
        <v>24045</v>
      </c>
      <c r="G63" s="120">
        <v>20130.1996</v>
      </c>
      <c r="H63" s="183">
        <f t="shared" si="1"/>
        <v>0.8371885880640466</v>
      </c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</row>
    <row r="64" spans="1:32" ht="12" customHeight="1">
      <c r="A64" s="121">
        <v>61</v>
      </c>
      <c r="B64" s="122" t="s">
        <v>149</v>
      </c>
      <c r="C64" s="123">
        <v>35000</v>
      </c>
      <c r="D64" s="123">
        <v>35000</v>
      </c>
      <c r="E64" s="123">
        <v>11434</v>
      </c>
      <c r="F64" s="123">
        <v>11434</v>
      </c>
      <c r="G64" s="120">
        <v>9512.06998</v>
      </c>
      <c r="H64" s="183">
        <f t="shared" si="1"/>
        <v>0.8319109655413679</v>
      </c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</row>
    <row r="65" spans="1:32" ht="16.5" customHeight="1" thickBot="1">
      <c r="A65" s="136">
        <v>64</v>
      </c>
      <c r="B65" s="137" t="s">
        <v>150</v>
      </c>
      <c r="C65" s="141">
        <v>33352</v>
      </c>
      <c r="D65" s="141">
        <v>33352</v>
      </c>
      <c r="E65" s="141">
        <v>9651</v>
      </c>
      <c r="F65" s="141">
        <v>9651</v>
      </c>
      <c r="G65" s="142">
        <v>7518.5863899999995</v>
      </c>
      <c r="H65" s="184">
        <f t="shared" si="1"/>
        <v>0.7790473930162677</v>
      </c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</row>
    <row r="66" spans="1:32" ht="12.75" thickTop="1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</row>
    <row r="67" spans="1:32" ht="12" customHeight="1" hidden="1">
      <c r="A67" s="136">
        <v>65</v>
      </c>
      <c r="B67" s="137" t="s">
        <v>142</v>
      </c>
      <c r="C67" s="138">
        <v>0</v>
      </c>
      <c r="D67" s="138"/>
      <c r="E67" s="139"/>
      <c r="F67" s="139"/>
      <c r="G67" s="139"/>
      <c r="H67" s="140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</row>
    <row r="68" spans="1:32" ht="12" customHeight="1">
      <c r="A68" s="35"/>
      <c r="B68" s="35"/>
      <c r="C68" s="35"/>
      <c r="D68" s="35"/>
      <c r="E68" s="35"/>
      <c r="F68" s="35"/>
      <c r="G68" s="48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</row>
    <row r="69" spans="1:32" ht="12" customHeight="1">
      <c r="A69" s="35"/>
      <c r="B69" s="35"/>
      <c r="C69" s="48"/>
      <c r="D69" s="48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</row>
    <row r="70" spans="1:32" ht="12" customHeight="1">
      <c r="A70" s="35"/>
      <c r="B70" s="35"/>
      <c r="C70" s="48"/>
      <c r="D70" s="48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</row>
    <row r="71" spans="1:32" ht="12" customHeight="1">
      <c r="A71" s="35"/>
      <c r="B71" s="35"/>
      <c r="C71" s="48"/>
      <c r="D71" s="48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</row>
    <row r="72" spans="1:32" ht="12" customHeight="1">
      <c r="A72" s="35"/>
      <c r="B72" s="35"/>
      <c r="C72" s="48"/>
      <c r="D72" s="48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</row>
    <row r="73" spans="1:32" ht="12" customHeight="1">
      <c r="A73" s="35"/>
      <c r="B73" s="35"/>
      <c r="C73" s="48"/>
      <c r="D73" s="48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</row>
    <row r="74" spans="1:32" ht="12" customHeight="1">
      <c r="A74" s="35"/>
      <c r="B74" s="35"/>
      <c r="C74" s="48"/>
      <c r="D74" s="48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</row>
    <row r="75" spans="1:32" ht="12" customHeight="1">
      <c r="A75" s="35"/>
      <c r="B75" s="35"/>
      <c r="C75" s="48"/>
      <c r="D75" s="48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</row>
    <row r="76" spans="1:32" ht="12" customHeight="1">
      <c r="A76" s="35"/>
      <c r="B76" s="35"/>
      <c r="C76" s="48"/>
      <c r="D76" s="48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</row>
    <row r="77" spans="1:32" ht="12" customHeight="1">
      <c r="A77" s="35"/>
      <c r="B77" s="35"/>
      <c r="C77" s="48"/>
      <c r="D77" s="48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</row>
    <row r="78" spans="1:32" ht="12" customHeight="1">
      <c r="A78" s="35"/>
      <c r="B78" s="35"/>
      <c r="C78" s="48"/>
      <c r="D78" s="48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</row>
    <row r="79" spans="1:32" ht="12" customHeight="1">
      <c r="A79" s="35"/>
      <c r="B79" s="35"/>
      <c r="C79" s="48"/>
      <c r="D79" s="48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</row>
    <row r="80" spans="1:32" ht="12" customHeight="1">
      <c r="A80" s="35"/>
      <c r="B80" s="35"/>
      <c r="C80" s="48"/>
      <c r="D80" s="48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</row>
    <row r="81" spans="1:32" ht="12" customHeight="1">
      <c r="A81" s="35"/>
      <c r="B81" s="35"/>
      <c r="C81" s="48"/>
      <c r="D81" s="48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</row>
    <row r="82" spans="1:32" ht="12" customHeight="1">
      <c r="A82" s="35"/>
      <c r="B82" s="35"/>
      <c r="C82" s="48"/>
      <c r="D82" s="48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</row>
    <row r="83" spans="1:32" ht="12" customHeight="1">
      <c r="A83" s="35"/>
      <c r="B83" s="35"/>
      <c r="C83" s="48"/>
      <c r="D83" s="48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</row>
    <row r="84" spans="1:32" ht="12" customHeight="1">
      <c r="A84" s="35"/>
      <c r="B84" s="35"/>
      <c r="C84" s="48"/>
      <c r="D84" s="48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</row>
    <row r="85" spans="1:32" ht="12" customHeight="1">
      <c r="A85" s="35"/>
      <c r="B85" s="35"/>
      <c r="C85" s="48"/>
      <c r="D85" s="48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</row>
    <row r="86" spans="1:32" ht="12" customHeight="1">
      <c r="A86" s="35"/>
      <c r="B86" s="35"/>
      <c r="C86" s="48"/>
      <c r="D86" s="48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</row>
    <row r="87" spans="1:32" ht="12" customHeight="1">
      <c r="A87" s="35"/>
      <c r="B87" s="35"/>
      <c r="C87" s="48"/>
      <c r="D87" s="48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</row>
    <row r="88" spans="1:32" ht="12" customHeight="1">
      <c r="A88" s="35"/>
      <c r="B88" s="35"/>
      <c r="C88" s="48"/>
      <c r="D88" s="48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</row>
    <row r="89" spans="1:32" ht="12" customHeight="1">
      <c r="A89" s="35"/>
      <c r="B89" s="35"/>
      <c r="C89" s="48"/>
      <c r="D89" s="48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</row>
    <row r="90" spans="1:32" ht="12" customHeight="1">
      <c r="A90" s="35"/>
      <c r="B90" s="35"/>
      <c r="C90" s="48"/>
      <c r="D90" s="48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</row>
    <row r="91" spans="1:32" ht="12" customHeight="1">
      <c r="A91" s="35"/>
      <c r="B91" s="35"/>
      <c r="C91" s="48"/>
      <c r="D91" s="48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32" ht="12" customHeight="1">
      <c r="A92" s="35"/>
      <c r="B92" s="35"/>
      <c r="C92" s="48"/>
      <c r="D92" s="48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</row>
    <row r="93" spans="1:32" ht="12" customHeight="1">
      <c r="A93" s="35"/>
      <c r="B93" s="35"/>
      <c r="C93" s="48"/>
      <c r="D93" s="48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</row>
    <row r="94" spans="1:32" ht="12" customHeight="1">
      <c r="A94" s="35"/>
      <c r="B94" s="35"/>
      <c r="C94" s="48"/>
      <c r="D94" s="48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</row>
    <row r="95" spans="1:32" ht="12" customHeight="1">
      <c r="A95" s="35"/>
      <c r="B95" s="35"/>
      <c r="C95" s="48"/>
      <c r="D95" s="48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</row>
    <row r="96" spans="1:32" ht="12" customHeight="1">
      <c r="A96" s="35"/>
      <c r="B96" s="35"/>
      <c r="C96" s="48"/>
      <c r="D96" s="48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</row>
    <row r="97" spans="1:32" ht="12" customHeight="1">
      <c r="A97" s="35"/>
      <c r="B97" s="35"/>
      <c r="C97" s="48"/>
      <c r="D97" s="48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</row>
    <row r="98" spans="1:32" ht="12" customHeight="1">
      <c r="A98" s="35"/>
      <c r="B98" s="35"/>
      <c r="C98" s="48"/>
      <c r="D98" s="48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</row>
    <row r="99" spans="1:32" ht="12" customHeight="1">
      <c r="A99" s="35"/>
      <c r="B99" s="35"/>
      <c r="C99" s="48"/>
      <c r="D99" s="48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</row>
    <row r="100" spans="1:32" ht="12" customHeight="1">
      <c r="A100" s="35"/>
      <c r="B100" s="35"/>
      <c r="C100" s="48"/>
      <c r="D100" s="48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</row>
    <row r="101" spans="1:32" ht="12" customHeight="1">
      <c r="A101" s="35"/>
      <c r="B101" s="35"/>
      <c r="C101" s="48"/>
      <c r="D101" s="48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</row>
    <row r="102" spans="1:32" ht="12" customHeight="1">
      <c r="A102" s="35"/>
      <c r="B102" s="35"/>
      <c r="C102" s="48"/>
      <c r="D102" s="48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</row>
    <row r="103" spans="1:32" ht="12" customHeight="1">
      <c r="A103" s="35"/>
      <c r="B103" s="35"/>
      <c r="C103" s="48"/>
      <c r="D103" s="48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</row>
    <row r="104" spans="1:32" ht="12" customHeight="1">
      <c r="A104" s="35"/>
      <c r="B104" s="35"/>
      <c r="C104" s="48"/>
      <c r="D104" s="48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</row>
    <row r="105" spans="1:32" ht="12" customHeight="1">
      <c r="A105" s="35"/>
      <c r="B105" s="35"/>
      <c r="C105" s="48"/>
      <c r="D105" s="48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</row>
    <row r="106" spans="1:32" ht="12" customHeight="1">
      <c r="A106" s="35"/>
      <c r="B106" s="35"/>
      <c r="C106" s="48"/>
      <c r="D106" s="48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</row>
    <row r="107" spans="1:32" ht="12" customHeight="1">
      <c r="A107" s="35"/>
      <c r="B107" s="35"/>
      <c r="C107" s="48"/>
      <c r="D107" s="48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</row>
    <row r="108" spans="1:32" ht="12" customHeight="1">
      <c r="A108" s="35"/>
      <c r="B108" s="35"/>
      <c r="C108" s="48"/>
      <c r="D108" s="48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</row>
    <row r="109" spans="1:32" ht="12" customHeight="1">
      <c r="A109" s="35"/>
      <c r="B109" s="35"/>
      <c r="C109" s="48"/>
      <c r="D109" s="48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</row>
    <row r="110" spans="1:32" ht="12" customHeight="1">
      <c r="A110" s="35"/>
      <c r="B110" s="35"/>
      <c r="C110" s="48"/>
      <c r="D110" s="48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</row>
    <row r="111" spans="1:32" ht="12" customHeight="1">
      <c r="A111" s="35"/>
      <c r="B111" s="35"/>
      <c r="C111" s="48"/>
      <c r="D111" s="48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</row>
    <row r="112" spans="1:32" ht="12" customHeight="1">
      <c r="A112" s="35"/>
      <c r="B112" s="35"/>
      <c r="C112" s="48"/>
      <c r="D112" s="48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</row>
    <row r="113" spans="1:32" ht="12" customHeight="1">
      <c r="A113" s="35"/>
      <c r="B113" s="35"/>
      <c r="C113" s="48"/>
      <c r="D113" s="48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</row>
    <row r="114" spans="1:32" ht="12" customHeight="1">
      <c r="A114" s="35"/>
      <c r="B114" s="35"/>
      <c r="C114" s="48"/>
      <c r="D114" s="48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</row>
    <row r="115" spans="1:32" ht="12" customHeight="1">
      <c r="A115" s="35"/>
      <c r="B115" s="35"/>
      <c r="C115" s="48"/>
      <c r="D115" s="48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</row>
    <row r="116" spans="1:32" ht="12" customHeight="1">
      <c r="A116" s="35"/>
      <c r="B116" s="35"/>
      <c r="C116" s="48"/>
      <c r="D116" s="48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</row>
    <row r="117" spans="1:32" ht="12" customHeight="1">
      <c r="A117" s="35"/>
      <c r="B117" s="35"/>
      <c r="C117" s="48"/>
      <c r="D117" s="48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</row>
    <row r="118" spans="1:32" ht="12" customHeight="1">
      <c r="A118" s="35"/>
      <c r="B118" s="35"/>
      <c r="C118" s="48"/>
      <c r="D118" s="48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</row>
    <row r="119" spans="1:32" ht="12" customHeight="1">
      <c r="A119" s="35"/>
      <c r="B119" s="35"/>
      <c r="C119" s="48"/>
      <c r="D119" s="48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</row>
    <row r="120" spans="1:32" ht="12" customHeight="1">
      <c r="A120" s="35"/>
      <c r="B120" s="35"/>
      <c r="C120" s="48"/>
      <c r="D120" s="48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</row>
    <row r="121" spans="1:32" ht="12" customHeight="1">
      <c r="A121" s="35"/>
      <c r="B121" s="35"/>
      <c r="C121" s="48"/>
      <c r="D121" s="48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</row>
    <row r="122" spans="1:32" ht="12" customHeight="1">
      <c r="A122" s="35"/>
      <c r="B122" s="35"/>
      <c r="C122" s="48"/>
      <c r="D122" s="48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</row>
    <row r="123" spans="1:32" ht="12" customHeight="1">
      <c r="A123" s="35"/>
      <c r="B123" s="35"/>
      <c r="C123" s="48"/>
      <c r="D123" s="48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</row>
    <row r="124" spans="1:32" ht="12" customHeight="1">
      <c r="A124" s="35"/>
      <c r="B124" s="35"/>
      <c r="C124" s="48"/>
      <c r="D124" s="48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</row>
    <row r="125" spans="1:32" ht="12" customHeight="1">
      <c r="A125" s="35"/>
      <c r="B125" s="35"/>
      <c r="C125" s="48"/>
      <c r="D125" s="48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</row>
    <row r="126" spans="1:32" ht="12" customHeight="1">
      <c r="A126" s="35"/>
      <c r="B126" s="35"/>
      <c r="C126" s="48"/>
      <c r="D126" s="48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</row>
    <row r="127" spans="1:32" ht="12" customHeight="1">
      <c r="A127" s="35"/>
      <c r="B127" s="35"/>
      <c r="C127" s="48"/>
      <c r="D127" s="48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</row>
    <row r="128" spans="1:32" ht="12" customHeight="1">
      <c r="A128" s="35"/>
      <c r="B128" s="35"/>
      <c r="C128" s="48"/>
      <c r="D128" s="48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</row>
    <row r="129" spans="1:32" ht="12" customHeight="1">
      <c r="A129" s="35"/>
      <c r="B129" s="35"/>
      <c r="C129" s="48"/>
      <c r="D129" s="48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</row>
    <row r="130" spans="1:32" ht="12" customHeight="1">
      <c r="A130" s="35"/>
      <c r="B130" s="35"/>
      <c r="C130" s="48"/>
      <c r="D130" s="48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</row>
    <row r="131" spans="1:32" ht="12" customHeight="1">
      <c r="A131" s="35"/>
      <c r="B131" s="35"/>
      <c r="C131" s="48"/>
      <c r="D131" s="48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</row>
    <row r="132" spans="1:32" ht="12" customHeight="1">
      <c r="A132" s="35"/>
      <c r="B132" s="35"/>
      <c r="C132" s="48"/>
      <c r="D132" s="48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</row>
    <row r="133" spans="1:32" ht="12" customHeight="1">
      <c r="A133" s="35"/>
      <c r="B133" s="35"/>
      <c r="C133" s="48"/>
      <c r="D133" s="48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</row>
    <row r="134" spans="1:32" ht="12" customHeight="1">
      <c r="A134" s="35"/>
      <c r="B134" s="35"/>
      <c r="C134" s="48"/>
      <c r="D134" s="48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</row>
    <row r="135" spans="1:32" ht="12" customHeight="1">
      <c r="A135" s="35"/>
      <c r="B135" s="35"/>
      <c r="C135" s="48"/>
      <c r="D135" s="48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</row>
    <row r="136" spans="1:32" ht="12" customHeight="1">
      <c r="A136" s="35"/>
      <c r="B136" s="35"/>
      <c r="C136" s="48"/>
      <c r="D136" s="48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</row>
    <row r="137" spans="1:32" ht="12" customHeight="1">
      <c r="A137" s="35"/>
      <c r="B137" s="35"/>
      <c r="C137" s="48"/>
      <c r="D137" s="48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</row>
    <row r="138" spans="1:32" ht="12" customHeight="1">
      <c r="A138" s="35"/>
      <c r="B138" s="35"/>
      <c r="C138" s="48"/>
      <c r="D138" s="48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</row>
    <row r="139" spans="1:32" ht="12" customHeight="1">
      <c r="A139" s="35"/>
      <c r="B139" s="35"/>
      <c r="C139" s="48"/>
      <c r="D139" s="48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</row>
    <row r="140" spans="1:32" ht="12" customHeight="1">
      <c r="A140" s="35"/>
      <c r="B140" s="35"/>
      <c r="C140" s="48"/>
      <c r="D140" s="48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</row>
    <row r="141" spans="1:32" ht="12" customHeight="1">
      <c r="A141" s="35"/>
      <c r="B141" s="35"/>
      <c r="C141" s="48"/>
      <c r="D141" s="48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</row>
    <row r="142" spans="1:32" ht="12" customHeight="1">
      <c r="A142" s="35"/>
      <c r="B142" s="35"/>
      <c r="C142" s="48"/>
      <c r="D142" s="48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</row>
    <row r="143" spans="1:32" ht="12" customHeight="1">
      <c r="A143" s="35"/>
      <c r="B143" s="35"/>
      <c r="C143" s="48"/>
      <c r="D143" s="48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</row>
    <row r="144" spans="1:32" ht="12" customHeight="1">
      <c r="A144" s="35"/>
      <c r="B144" s="35"/>
      <c r="C144" s="48"/>
      <c r="D144" s="48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</row>
    <row r="145" spans="1:32" ht="12" customHeight="1">
      <c r="A145" s="35"/>
      <c r="B145" s="35"/>
      <c r="C145" s="48"/>
      <c r="D145" s="48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</row>
    <row r="146" spans="1:32" ht="12" customHeight="1">
      <c r="A146" s="35"/>
      <c r="B146" s="35"/>
      <c r="C146" s="48"/>
      <c r="D146" s="48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</row>
    <row r="147" spans="1:32" ht="12" customHeight="1">
      <c r="A147" s="35"/>
      <c r="B147" s="35"/>
      <c r="C147" s="48"/>
      <c r="D147" s="48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</row>
    <row r="148" spans="1:32" ht="12" customHeight="1">
      <c r="A148" s="35"/>
      <c r="B148" s="35"/>
      <c r="C148" s="48"/>
      <c r="D148" s="48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</row>
    <row r="149" spans="1:32" ht="12" customHeight="1">
      <c r="A149" s="35"/>
      <c r="B149" s="35"/>
      <c r="C149" s="48"/>
      <c r="D149" s="48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</row>
    <row r="150" spans="1:32" ht="12" customHeight="1">
      <c r="A150" s="35"/>
      <c r="B150" s="35"/>
      <c r="C150" s="48"/>
      <c r="D150" s="48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</row>
    <row r="151" spans="1:32" ht="12" customHeight="1">
      <c r="A151" s="35"/>
      <c r="B151" s="35"/>
      <c r="C151" s="48"/>
      <c r="D151" s="48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</row>
    <row r="152" spans="1:32" ht="12" customHeight="1">
      <c r="A152" s="35"/>
      <c r="B152" s="35"/>
      <c r="C152" s="48"/>
      <c r="D152" s="48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</row>
    <row r="153" spans="1:32" ht="12" customHeight="1">
      <c r="A153" s="35"/>
      <c r="B153" s="35"/>
      <c r="C153" s="48"/>
      <c r="D153" s="48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</row>
    <row r="154" spans="1:32" ht="12" customHeight="1">
      <c r="A154" s="35"/>
      <c r="B154" s="35"/>
      <c r="C154" s="48"/>
      <c r="D154" s="48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</row>
    <row r="155" spans="1:32" ht="12" customHeight="1">
      <c r="A155" s="35"/>
      <c r="B155" s="35"/>
      <c r="C155" s="48"/>
      <c r="D155" s="48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</row>
    <row r="156" spans="1:32" ht="12" customHeight="1">
      <c r="A156" s="35"/>
      <c r="B156" s="35"/>
      <c r="C156" s="48"/>
      <c r="D156" s="48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</row>
    <row r="157" spans="1:32" ht="12" customHeight="1">
      <c r="A157" s="35"/>
      <c r="B157" s="35"/>
      <c r="C157" s="48"/>
      <c r="D157" s="48"/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</row>
    <row r="158" spans="1:32" ht="12" customHeight="1">
      <c r="A158" s="35"/>
      <c r="B158" s="35"/>
      <c r="C158" s="48"/>
      <c r="D158" s="48"/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</row>
    <row r="159" spans="1:32" ht="12" customHeight="1">
      <c r="A159" s="35"/>
      <c r="B159" s="35"/>
      <c r="C159" s="48"/>
      <c r="D159" s="48"/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</row>
    <row r="160" spans="1:32" ht="12" customHeight="1">
      <c r="A160" s="35"/>
      <c r="B160" s="35"/>
      <c r="C160" s="48"/>
      <c r="D160" s="48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</row>
    <row r="161" spans="1:32" ht="12" customHeight="1">
      <c r="A161" s="35"/>
      <c r="B161" s="35"/>
      <c r="C161" s="48"/>
      <c r="D161" s="48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</row>
    <row r="162" spans="1:32" ht="12" customHeight="1">
      <c r="A162" s="35"/>
      <c r="B162" s="35"/>
      <c r="C162" s="48"/>
      <c r="D162" s="48"/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</row>
    <row r="163" spans="1:32" ht="12" customHeight="1">
      <c r="A163" s="35"/>
      <c r="B163" s="35"/>
      <c r="C163" s="48"/>
      <c r="D163" s="48"/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</row>
    <row r="164" spans="1:32" ht="12" customHeight="1">
      <c r="A164" s="35"/>
      <c r="B164" s="35"/>
      <c r="C164" s="48"/>
      <c r="D164" s="48"/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</row>
    <row r="165" spans="1:32" ht="12" customHeight="1">
      <c r="A165" s="35"/>
      <c r="B165" s="35"/>
      <c r="C165" s="48"/>
      <c r="D165" s="48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</row>
    <row r="166" spans="1:32" ht="12" customHeight="1">
      <c r="A166" s="35"/>
      <c r="B166" s="35"/>
      <c r="C166" s="48"/>
      <c r="D166" s="48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</row>
    <row r="167" spans="1:32" ht="12" customHeight="1">
      <c r="A167" s="35"/>
      <c r="B167" s="35"/>
      <c r="C167" s="48"/>
      <c r="D167" s="48"/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</row>
    <row r="168" spans="1:32" ht="12" customHeight="1">
      <c r="A168" s="35"/>
      <c r="B168" s="35"/>
      <c r="C168" s="48"/>
      <c r="D168" s="48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</row>
    <row r="169" spans="1:32" ht="12" customHeight="1">
      <c r="A169" s="35"/>
      <c r="B169" s="35"/>
      <c r="C169" s="48"/>
      <c r="D169" s="48"/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</row>
    <row r="170" spans="1:32" ht="12" customHeight="1">
      <c r="A170" s="35"/>
      <c r="B170" s="35"/>
      <c r="C170" s="48"/>
      <c r="D170" s="48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</row>
    <row r="171" spans="1:32" ht="12" customHeight="1">
      <c r="A171" s="35"/>
      <c r="B171" s="35"/>
      <c r="C171" s="48"/>
      <c r="D171" s="48"/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</row>
    <row r="172" spans="1:32" ht="12" customHeight="1">
      <c r="A172" s="35"/>
      <c r="B172" s="35"/>
      <c r="C172" s="48"/>
      <c r="D172" s="48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</row>
    <row r="173" spans="1:32" ht="12" customHeight="1">
      <c r="A173" s="35"/>
      <c r="B173" s="35"/>
      <c r="C173" s="48"/>
      <c r="D173" s="48"/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</row>
    <row r="174" spans="1:32" ht="12" customHeight="1">
      <c r="A174" s="35"/>
      <c r="B174" s="35"/>
      <c r="C174" s="48"/>
      <c r="D174" s="48"/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</row>
    <row r="175" spans="1:32" ht="12" customHeight="1">
      <c r="A175" s="35"/>
      <c r="B175" s="35"/>
      <c r="C175" s="48"/>
      <c r="D175" s="48"/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</row>
    <row r="176" spans="1:32" ht="12" customHeight="1">
      <c r="A176" s="35"/>
      <c r="B176" s="35"/>
      <c r="C176" s="48"/>
      <c r="D176" s="48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</row>
    <row r="177" spans="1:32" ht="12" customHeight="1">
      <c r="A177" s="35"/>
      <c r="B177" s="35"/>
      <c r="C177" s="48"/>
      <c r="D177" s="48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</row>
    <row r="178" spans="1:32" ht="12" customHeight="1">
      <c r="A178" s="35"/>
      <c r="B178" s="35"/>
      <c r="C178" s="48"/>
      <c r="D178" s="48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</row>
    <row r="179" spans="1:32" ht="12" customHeight="1">
      <c r="A179" s="35"/>
      <c r="B179" s="35"/>
      <c r="C179" s="48"/>
      <c r="D179" s="48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</row>
    <row r="180" spans="1:32" ht="12" customHeight="1">
      <c r="A180" s="35"/>
      <c r="B180" s="35"/>
      <c r="C180" s="48"/>
      <c r="D180" s="48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</row>
    <row r="181" spans="1:32" ht="12" customHeight="1">
      <c r="A181" s="35"/>
      <c r="B181" s="35"/>
      <c r="C181" s="48"/>
      <c r="D181" s="48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</row>
    <row r="182" spans="1:32" ht="12" customHeight="1">
      <c r="A182" s="35"/>
      <c r="B182" s="35"/>
      <c r="C182" s="48"/>
      <c r="D182" s="48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</row>
    <row r="183" spans="1:32" ht="12" customHeight="1">
      <c r="A183" s="35"/>
      <c r="B183" s="35"/>
      <c r="C183" s="48"/>
      <c r="D183" s="48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</row>
    <row r="184" spans="1:32" ht="12" customHeight="1">
      <c r="A184" s="35"/>
      <c r="B184" s="35"/>
      <c r="C184" s="48"/>
      <c r="D184" s="48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</row>
    <row r="185" spans="1:32" ht="12" customHeight="1">
      <c r="A185" s="35"/>
      <c r="B185" s="35"/>
      <c r="C185" s="48"/>
      <c r="D185" s="48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</row>
    <row r="186" spans="1:32" ht="12" customHeight="1">
      <c r="A186" s="35"/>
      <c r="B186" s="35"/>
      <c r="C186" s="48"/>
      <c r="D186" s="48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</row>
    <row r="187" spans="1:32" ht="12" customHeight="1">
      <c r="A187" s="35"/>
      <c r="B187" s="35"/>
      <c r="C187" s="48"/>
      <c r="D187" s="48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</row>
    <row r="188" spans="1:32" ht="12" customHeight="1">
      <c r="A188" s="35"/>
      <c r="B188" s="35"/>
      <c r="C188" s="48"/>
      <c r="D188" s="48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</row>
    <row r="189" spans="1:32" ht="12" customHeight="1">
      <c r="A189" s="35"/>
      <c r="B189" s="35"/>
      <c r="C189" s="48"/>
      <c r="D189" s="48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</row>
    <row r="190" spans="1:32" ht="12" customHeight="1">
      <c r="A190" s="35"/>
      <c r="B190" s="35"/>
      <c r="C190" s="48"/>
      <c r="D190" s="48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</row>
    <row r="191" spans="1:32" ht="12" customHeight="1">
      <c r="A191" s="35"/>
      <c r="B191" s="35"/>
      <c r="C191" s="48"/>
      <c r="D191" s="48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</row>
    <row r="192" spans="1:32" ht="12" customHeight="1">
      <c r="A192" s="35"/>
      <c r="B192" s="35"/>
      <c r="C192" s="48"/>
      <c r="D192" s="48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</row>
    <row r="193" spans="1:32" ht="12" customHeight="1">
      <c r="A193" s="35"/>
      <c r="B193" s="35"/>
      <c r="C193" s="48"/>
      <c r="D193" s="48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</row>
    <row r="194" spans="1:32" ht="12" customHeight="1">
      <c r="A194" s="35"/>
      <c r="B194" s="35"/>
      <c r="C194" s="48"/>
      <c r="D194" s="48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</row>
    <row r="195" spans="1:32" ht="12" customHeight="1">
      <c r="A195" s="35"/>
      <c r="B195" s="35"/>
      <c r="C195" s="48"/>
      <c r="D195" s="48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</row>
    <row r="196" spans="1:32" ht="12" customHeight="1">
      <c r="A196" s="35"/>
      <c r="B196" s="35"/>
      <c r="C196" s="48"/>
      <c r="D196" s="48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</row>
    <row r="197" spans="1:32" ht="12" customHeight="1">
      <c r="A197" s="35"/>
      <c r="B197" s="35"/>
      <c r="C197" s="48"/>
      <c r="D197" s="48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</row>
    <row r="198" spans="1:32" ht="12" customHeight="1">
      <c r="A198" s="35"/>
      <c r="B198" s="35"/>
      <c r="C198" s="48"/>
      <c r="D198" s="48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</row>
    <row r="199" spans="1:32" ht="12" customHeight="1">
      <c r="A199" s="35"/>
      <c r="B199" s="35"/>
      <c r="C199" s="48"/>
      <c r="D199" s="48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</row>
    <row r="200" spans="1:32" ht="12" customHeight="1">
      <c r="A200" s="35"/>
      <c r="B200" s="35"/>
      <c r="C200" s="48"/>
      <c r="D200" s="48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</row>
    <row r="201" spans="1:32" ht="12" customHeight="1">
      <c r="A201" s="35"/>
      <c r="B201" s="35"/>
      <c r="C201" s="48"/>
      <c r="D201" s="48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</row>
    <row r="202" spans="1:32" ht="12" customHeight="1">
      <c r="A202" s="35"/>
      <c r="B202" s="35"/>
      <c r="C202" s="48"/>
      <c r="D202" s="48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</row>
    <row r="203" spans="1:32" ht="12" customHeight="1">
      <c r="A203" s="35"/>
      <c r="B203" s="35"/>
      <c r="C203" s="48"/>
      <c r="D203" s="48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</row>
    <row r="204" spans="1:32" ht="12" customHeight="1">
      <c r="A204" s="35"/>
      <c r="B204" s="35"/>
      <c r="C204" s="48"/>
      <c r="D204" s="48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</row>
    <row r="205" spans="1:32" ht="12" customHeight="1">
      <c r="A205" s="35"/>
      <c r="B205" s="35"/>
      <c r="C205" s="48"/>
      <c r="D205" s="48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</row>
    <row r="206" spans="1:32" ht="12" customHeight="1">
      <c r="A206" s="35"/>
      <c r="B206" s="35"/>
      <c r="C206" s="48"/>
      <c r="D206" s="48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</row>
    <row r="207" spans="1:32" ht="12" customHeight="1">
      <c r="A207" s="35"/>
      <c r="B207" s="35"/>
      <c r="C207" s="48"/>
      <c r="D207" s="48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</row>
    <row r="208" spans="1:32" ht="12" customHeight="1">
      <c r="A208" s="35"/>
      <c r="B208" s="35"/>
      <c r="C208" s="48"/>
      <c r="D208" s="48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</row>
    <row r="209" spans="1:32" ht="12" customHeight="1">
      <c r="A209" s="35"/>
      <c r="B209" s="35"/>
      <c r="C209" s="48"/>
      <c r="D209" s="48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</row>
    <row r="210" spans="1:32" ht="12" customHeight="1">
      <c r="A210" s="35"/>
      <c r="B210" s="35"/>
      <c r="C210" s="48"/>
      <c r="D210" s="48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</row>
    <row r="211" spans="1:32" ht="12" customHeight="1">
      <c r="A211" s="35"/>
      <c r="B211" s="35"/>
      <c r="C211" s="48"/>
      <c r="D211" s="48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</row>
    <row r="212" spans="1:32" ht="12" customHeight="1">
      <c r="A212" s="35"/>
      <c r="B212" s="35"/>
      <c r="C212" s="48"/>
      <c r="D212" s="48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</row>
    <row r="213" spans="1:32" ht="12" customHeight="1">
      <c r="A213" s="35"/>
      <c r="B213" s="35"/>
      <c r="C213" s="48"/>
      <c r="D213" s="48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</row>
    <row r="214" spans="1:32" ht="12" customHeight="1">
      <c r="A214" s="35"/>
      <c r="B214" s="35"/>
      <c r="C214" s="48"/>
      <c r="D214" s="48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</row>
    <row r="215" spans="1:32" ht="12" customHeight="1">
      <c r="A215" s="35"/>
      <c r="B215" s="35"/>
      <c r="C215" s="48"/>
      <c r="D215" s="48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</row>
    <row r="216" spans="1:32" ht="12" customHeight="1">
      <c r="A216" s="35"/>
      <c r="B216" s="35"/>
      <c r="C216" s="48"/>
      <c r="D216" s="48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</row>
    <row r="217" spans="1:32" ht="12" customHeight="1">
      <c r="A217" s="35"/>
      <c r="B217" s="35"/>
      <c r="C217" s="48"/>
      <c r="D217" s="48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</row>
    <row r="218" spans="1:32" ht="12" customHeight="1">
      <c r="A218" s="35"/>
      <c r="B218" s="35"/>
      <c r="C218" s="48"/>
      <c r="D218" s="48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</row>
    <row r="219" spans="1:32" ht="12" customHeight="1">
      <c r="A219" s="35"/>
      <c r="B219" s="35"/>
      <c r="C219" s="48"/>
      <c r="D219" s="48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</row>
    <row r="220" spans="1:32" ht="12" customHeight="1">
      <c r="A220" s="35"/>
      <c r="B220" s="35"/>
      <c r="C220" s="48"/>
      <c r="D220" s="48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</row>
    <row r="221" spans="1:32" ht="12" customHeight="1">
      <c r="A221" s="35"/>
      <c r="B221" s="35"/>
      <c r="C221" s="48"/>
      <c r="D221" s="48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</row>
    <row r="222" spans="1:32" ht="12" customHeight="1">
      <c r="A222" s="35"/>
      <c r="B222" s="35"/>
      <c r="C222" s="48"/>
      <c r="D222" s="48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</row>
    <row r="223" spans="1:32" ht="12" customHeight="1">
      <c r="A223" s="35"/>
      <c r="B223" s="35"/>
      <c r="C223" s="48"/>
      <c r="D223" s="48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</row>
    <row r="224" spans="1:32" ht="12" customHeight="1">
      <c r="A224" s="35"/>
      <c r="B224" s="35"/>
      <c r="C224" s="48"/>
      <c r="D224" s="48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</row>
    <row r="225" spans="1:32" ht="12" customHeight="1">
      <c r="A225" s="35"/>
      <c r="B225" s="35"/>
      <c r="C225" s="48"/>
      <c r="D225" s="48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</row>
    <row r="226" spans="1:32" ht="12" customHeight="1">
      <c r="A226" s="35"/>
      <c r="B226" s="35"/>
      <c r="C226" s="48"/>
      <c r="D226" s="48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</row>
    <row r="227" spans="1:32" ht="12" customHeight="1">
      <c r="A227" s="35"/>
      <c r="B227" s="35"/>
      <c r="C227" s="48"/>
      <c r="D227" s="48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</row>
    <row r="228" spans="1:32" ht="12" customHeight="1">
      <c r="A228" s="35"/>
      <c r="B228" s="35"/>
      <c r="C228" s="48"/>
      <c r="D228" s="48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</row>
    <row r="229" spans="1:32" ht="12" customHeight="1">
      <c r="A229" s="35"/>
      <c r="B229" s="35"/>
      <c r="C229" s="48"/>
      <c r="D229" s="48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</row>
    <row r="230" spans="1:32" ht="12" customHeight="1">
      <c r="A230" s="35"/>
      <c r="B230" s="35"/>
      <c r="C230" s="48"/>
      <c r="D230" s="48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</row>
    <row r="231" spans="1:32" ht="12" customHeight="1">
      <c r="A231" s="35"/>
      <c r="B231" s="35"/>
      <c r="C231" s="48"/>
      <c r="D231" s="48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</row>
    <row r="232" spans="1:32" ht="12" customHeight="1">
      <c r="A232" s="35"/>
      <c r="B232" s="35"/>
      <c r="C232" s="48"/>
      <c r="D232" s="48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</row>
    <row r="233" spans="1:32" ht="12" customHeight="1">
      <c r="A233" s="35"/>
      <c r="B233" s="35"/>
      <c r="C233" s="48"/>
      <c r="D233" s="48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</row>
    <row r="234" spans="1:32" ht="12" customHeight="1">
      <c r="A234" s="35"/>
      <c r="B234" s="35"/>
      <c r="C234" s="48"/>
      <c r="D234" s="48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</row>
    <row r="235" spans="1:32" ht="12" customHeight="1">
      <c r="A235" s="35"/>
      <c r="B235" s="35"/>
      <c r="C235" s="48"/>
      <c r="D235" s="48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</row>
    <row r="236" spans="1:32" ht="12" customHeight="1">
      <c r="A236" s="35"/>
      <c r="B236" s="35"/>
      <c r="C236" s="48"/>
      <c r="D236" s="48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</row>
    <row r="237" spans="1:32" ht="12" customHeight="1">
      <c r="A237" s="35"/>
      <c r="B237" s="35"/>
      <c r="C237" s="48"/>
      <c r="D237" s="48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</row>
    <row r="238" spans="1:32" ht="12" customHeight="1">
      <c r="A238" s="35"/>
      <c r="B238" s="35"/>
      <c r="C238" s="48"/>
      <c r="D238" s="48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</row>
    <row r="239" spans="1:32" ht="12" customHeight="1">
      <c r="A239" s="35"/>
      <c r="B239" s="35"/>
      <c r="C239" s="48"/>
      <c r="D239" s="48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</row>
    <row r="240" spans="1:32" ht="12" customHeight="1">
      <c r="A240" s="35"/>
      <c r="B240" s="35"/>
      <c r="C240" s="48"/>
      <c r="D240" s="48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</row>
    <row r="241" spans="1:32" ht="12" customHeight="1">
      <c r="A241" s="35"/>
      <c r="B241" s="35"/>
      <c r="C241" s="48"/>
      <c r="D241" s="48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</row>
    <row r="242" spans="1:32" ht="12" customHeight="1">
      <c r="A242" s="35"/>
      <c r="B242" s="35"/>
      <c r="C242" s="48"/>
      <c r="D242" s="48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</row>
    <row r="243" spans="1:32" ht="12" customHeight="1">
      <c r="A243" s="35"/>
      <c r="B243" s="35"/>
      <c r="C243" s="48"/>
      <c r="D243" s="48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</row>
    <row r="244" spans="1:32" ht="12" customHeight="1">
      <c r="A244" s="35"/>
      <c r="B244" s="35"/>
      <c r="C244" s="48"/>
      <c r="D244" s="48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</row>
    <row r="245" spans="1:32" ht="12" customHeight="1">
      <c r="A245" s="35"/>
      <c r="B245" s="35"/>
      <c r="C245" s="48"/>
      <c r="D245" s="48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</row>
    <row r="246" spans="1:32" ht="12" customHeight="1">
      <c r="A246" s="35"/>
      <c r="B246" s="35"/>
      <c r="C246" s="48"/>
      <c r="D246" s="48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</row>
    <row r="247" spans="1:32" ht="12" customHeight="1">
      <c r="A247" s="35"/>
      <c r="B247" s="35"/>
      <c r="C247" s="48"/>
      <c r="D247" s="48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</row>
    <row r="248" spans="1:32" ht="12" customHeight="1">
      <c r="A248" s="35"/>
      <c r="B248" s="35"/>
      <c r="C248" s="48"/>
      <c r="D248" s="48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</row>
    <row r="249" spans="1:32" ht="12" customHeight="1">
      <c r="A249" s="35"/>
      <c r="B249" s="35"/>
      <c r="C249" s="48"/>
      <c r="D249" s="48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</row>
    <row r="250" spans="1:32" ht="12" customHeight="1">
      <c r="A250" s="35"/>
      <c r="B250" s="35"/>
      <c r="C250" s="48"/>
      <c r="D250" s="48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</row>
    <row r="251" spans="1:32" ht="12" customHeight="1">
      <c r="A251" s="35"/>
      <c r="B251" s="35"/>
      <c r="C251" s="48"/>
      <c r="D251" s="48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</row>
    <row r="252" spans="1:32" ht="12" customHeight="1">
      <c r="A252" s="35"/>
      <c r="B252" s="35"/>
      <c r="C252" s="48"/>
      <c r="D252" s="48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</row>
    <row r="253" spans="1:32" ht="12" customHeight="1">
      <c r="A253" s="35"/>
      <c r="B253" s="35"/>
      <c r="C253" s="48"/>
      <c r="D253" s="48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</row>
    <row r="254" spans="1:32" ht="12" customHeight="1">
      <c r="A254" s="35"/>
      <c r="B254" s="35"/>
      <c r="C254" s="48"/>
      <c r="D254" s="48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</row>
    <row r="255" spans="1:32" ht="12" customHeight="1">
      <c r="A255" s="35"/>
      <c r="B255" s="35"/>
      <c r="C255" s="48"/>
      <c r="D255" s="48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</row>
    <row r="256" spans="1:32" ht="12" customHeight="1">
      <c r="A256" s="35"/>
      <c r="B256" s="35"/>
      <c r="C256" s="48"/>
      <c r="D256" s="48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</row>
    <row r="257" spans="1:32" ht="12" customHeight="1">
      <c r="A257" s="35"/>
      <c r="B257" s="35"/>
      <c r="C257" s="48"/>
      <c r="D257" s="48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</row>
    <row r="258" spans="1:32" ht="12" customHeight="1">
      <c r="A258" s="35"/>
      <c r="B258" s="35"/>
      <c r="C258" s="48"/>
      <c r="D258" s="48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</row>
    <row r="259" spans="1:32" ht="12" customHeight="1">
      <c r="A259" s="35"/>
      <c r="B259" s="35"/>
      <c r="C259" s="48"/>
      <c r="D259" s="48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</row>
    <row r="260" spans="1:32" ht="12" customHeight="1">
      <c r="A260" s="35"/>
      <c r="B260" s="35"/>
      <c r="C260" s="48"/>
      <c r="D260" s="48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</row>
    <row r="261" spans="1:32" ht="12" customHeight="1">
      <c r="A261" s="35"/>
      <c r="B261" s="35"/>
      <c r="C261" s="48"/>
      <c r="D261" s="48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</row>
    <row r="262" spans="1:32" ht="12" customHeight="1">
      <c r="A262" s="35"/>
      <c r="B262" s="35"/>
      <c r="C262" s="48"/>
      <c r="D262" s="48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</row>
    <row r="263" spans="1:32" ht="12" customHeight="1">
      <c r="A263" s="35"/>
      <c r="B263" s="35"/>
      <c r="C263" s="48"/>
      <c r="D263" s="48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</row>
    <row r="264" spans="1:32" ht="12" customHeight="1">
      <c r="A264" s="35"/>
      <c r="B264" s="35"/>
      <c r="C264" s="48"/>
      <c r="D264" s="48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</row>
    <row r="265" spans="1:32" ht="12" customHeight="1">
      <c r="A265" s="35"/>
      <c r="B265" s="35"/>
      <c r="C265" s="48"/>
      <c r="D265" s="48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</row>
    <row r="266" spans="1:32" ht="12" customHeight="1">
      <c r="A266" s="35"/>
      <c r="B266" s="35"/>
      <c r="C266" s="48"/>
      <c r="D266" s="48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</row>
    <row r="267" spans="1:32" ht="12" customHeight="1">
      <c r="A267" s="35"/>
      <c r="B267" s="35"/>
      <c r="C267" s="48"/>
      <c r="D267" s="48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</row>
    <row r="268" spans="1:32" ht="12" customHeight="1">
      <c r="A268" s="35"/>
      <c r="B268" s="35"/>
      <c r="C268" s="48"/>
      <c r="D268" s="48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</row>
    <row r="269" spans="1:32" ht="12" customHeight="1">
      <c r="A269" s="35"/>
      <c r="B269" s="35"/>
      <c r="C269" s="48"/>
      <c r="D269" s="48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</row>
    <row r="270" spans="1:32" ht="12" customHeight="1">
      <c r="A270" s="35"/>
      <c r="B270" s="35"/>
      <c r="C270" s="48"/>
      <c r="D270" s="48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</row>
    <row r="271" spans="1:32" ht="12" customHeight="1">
      <c r="A271" s="35"/>
      <c r="B271" s="35"/>
      <c r="C271" s="48"/>
      <c r="D271" s="48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</row>
    <row r="272" spans="1:32" ht="12" customHeight="1">
      <c r="A272" s="35"/>
      <c r="B272" s="35"/>
      <c r="C272" s="48"/>
      <c r="D272" s="48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</row>
    <row r="273" spans="1:32" ht="12" customHeight="1">
      <c r="A273" s="35"/>
      <c r="B273" s="35"/>
      <c r="C273" s="48"/>
      <c r="D273" s="48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</row>
    <row r="274" spans="1:32" ht="12" customHeight="1">
      <c r="A274" s="35"/>
      <c r="B274" s="35"/>
      <c r="C274" s="48"/>
      <c r="D274" s="48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</row>
    <row r="275" spans="1:32" ht="12" customHeight="1">
      <c r="A275" s="35"/>
      <c r="B275" s="35"/>
      <c r="C275" s="48"/>
      <c r="D275" s="48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</row>
    <row r="276" spans="1:32" ht="12" customHeight="1">
      <c r="A276" s="35"/>
      <c r="B276" s="35"/>
      <c r="C276" s="48"/>
      <c r="D276" s="48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</row>
    <row r="277" spans="1:32" ht="12" customHeight="1">
      <c r="A277" s="35"/>
      <c r="B277" s="35"/>
      <c r="C277" s="48"/>
      <c r="D277" s="48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</row>
    <row r="278" spans="1:32" ht="12" customHeight="1">
      <c r="A278" s="35"/>
      <c r="B278" s="35"/>
      <c r="C278" s="48"/>
      <c r="D278" s="48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</row>
    <row r="279" spans="1:32" ht="12" customHeight="1">
      <c r="A279" s="35"/>
      <c r="B279" s="35"/>
      <c r="C279" s="48"/>
      <c r="D279" s="48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</row>
    <row r="280" spans="1:32" ht="12" customHeight="1">
      <c r="A280" s="35"/>
      <c r="B280" s="35"/>
      <c r="C280" s="48"/>
      <c r="D280" s="48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</row>
    <row r="281" spans="1:32" ht="12" customHeight="1">
      <c r="A281" s="35"/>
      <c r="B281" s="35"/>
      <c r="C281" s="48"/>
      <c r="D281" s="48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</row>
    <row r="282" spans="1:32" ht="12" customHeight="1">
      <c r="A282" s="35"/>
      <c r="B282" s="35"/>
      <c r="C282" s="48"/>
      <c r="D282" s="48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</row>
    <row r="283" spans="1:32" ht="12" customHeight="1">
      <c r="A283" s="35"/>
      <c r="B283" s="35"/>
      <c r="C283" s="48"/>
      <c r="D283" s="48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</row>
    <row r="284" spans="1:32" ht="12" customHeight="1">
      <c r="A284" s="35"/>
      <c r="B284" s="35"/>
      <c r="C284" s="48"/>
      <c r="D284" s="48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</row>
    <row r="285" spans="1:32" ht="12" customHeight="1">
      <c r="A285" s="35"/>
      <c r="B285" s="35"/>
      <c r="C285" s="48"/>
      <c r="D285" s="48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</row>
    <row r="286" spans="1:32" ht="12" customHeight="1">
      <c r="A286" s="35"/>
      <c r="B286" s="35"/>
      <c r="C286" s="48"/>
      <c r="D286" s="48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</row>
    <row r="287" spans="1:32" ht="12" customHeight="1">
      <c r="A287" s="35"/>
      <c r="B287" s="35"/>
      <c r="C287" s="48"/>
      <c r="D287" s="48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</row>
    <row r="288" spans="1:32" ht="12" customHeight="1">
      <c r="A288" s="35"/>
      <c r="B288" s="35"/>
      <c r="C288" s="48"/>
      <c r="D288" s="48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</row>
    <row r="289" spans="1:32" ht="12" customHeight="1">
      <c r="A289" s="35"/>
      <c r="B289" s="35"/>
      <c r="C289" s="48"/>
      <c r="D289" s="48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</row>
    <row r="290" spans="1:32" ht="12" customHeight="1">
      <c r="A290" s="35"/>
      <c r="B290" s="35"/>
      <c r="C290" s="48"/>
      <c r="D290" s="48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</row>
    <row r="291" spans="1:32" ht="12" customHeight="1">
      <c r="A291" s="35"/>
      <c r="B291" s="35"/>
      <c r="C291" s="48"/>
      <c r="D291" s="48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</row>
    <row r="292" spans="1:32" ht="12" customHeight="1">
      <c r="A292" s="35"/>
      <c r="B292" s="35"/>
      <c r="C292" s="48"/>
      <c r="D292" s="48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</row>
    <row r="293" spans="1:32" ht="12" customHeight="1">
      <c r="A293" s="35"/>
      <c r="B293" s="35"/>
      <c r="C293" s="48"/>
      <c r="D293" s="48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</row>
    <row r="294" spans="1:32" ht="12" customHeight="1">
      <c r="A294" s="35"/>
      <c r="B294" s="35"/>
      <c r="C294" s="48"/>
      <c r="D294" s="48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</row>
    <row r="295" spans="1:32" ht="12" customHeight="1">
      <c r="A295" s="35"/>
      <c r="B295" s="35"/>
      <c r="C295" s="48"/>
      <c r="D295" s="48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</row>
    <row r="296" spans="1:32" ht="12" customHeight="1">
      <c r="A296" s="35"/>
      <c r="B296" s="35"/>
      <c r="C296" s="48"/>
      <c r="D296" s="48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</row>
    <row r="297" spans="1:32" ht="12" customHeight="1">
      <c r="A297" s="35"/>
      <c r="B297" s="35"/>
      <c r="C297" s="48"/>
      <c r="D297" s="48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</row>
    <row r="298" spans="1:32" ht="12" customHeight="1">
      <c r="A298" s="35"/>
      <c r="B298" s="35"/>
      <c r="C298" s="48"/>
      <c r="D298" s="48"/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</row>
    <row r="299" spans="1:32" ht="12" customHeight="1">
      <c r="A299" s="35"/>
      <c r="B299" s="35"/>
      <c r="C299" s="48"/>
      <c r="D299" s="48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</row>
    <row r="300" spans="1:32" ht="12" customHeight="1">
      <c r="A300" s="35"/>
      <c r="B300" s="35"/>
      <c r="C300" s="48"/>
      <c r="D300" s="48"/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</row>
    <row r="301" spans="1:32" ht="12" customHeight="1">
      <c r="A301" s="35"/>
      <c r="B301" s="35"/>
      <c r="C301" s="48"/>
      <c r="D301" s="48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</row>
    <row r="302" spans="1:32" ht="12" customHeight="1">
      <c r="A302" s="35"/>
      <c r="B302" s="35"/>
      <c r="C302" s="48"/>
      <c r="D302" s="48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</row>
    <row r="303" spans="1:32" ht="12" customHeight="1">
      <c r="A303" s="35"/>
      <c r="B303" s="35"/>
      <c r="C303" s="48"/>
      <c r="D303" s="48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</row>
    <row r="304" spans="1:32" ht="12" customHeight="1">
      <c r="A304" s="35"/>
      <c r="B304" s="35"/>
      <c r="C304" s="48"/>
      <c r="D304" s="48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</row>
    <row r="305" spans="1:32" ht="12" customHeight="1">
      <c r="A305" s="35"/>
      <c r="B305" s="35"/>
      <c r="C305" s="48"/>
      <c r="D305" s="48"/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</row>
    <row r="306" spans="1:32" ht="12" customHeight="1">
      <c r="A306" s="35"/>
      <c r="B306" s="35"/>
      <c r="C306" s="48"/>
      <c r="D306" s="48"/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</row>
    <row r="307" spans="1:32" ht="12" customHeight="1">
      <c r="A307" s="35"/>
      <c r="B307" s="35"/>
      <c r="C307" s="48"/>
      <c r="D307" s="48"/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</row>
    <row r="308" spans="1:32" ht="12" customHeight="1">
      <c r="A308" s="35"/>
      <c r="B308" s="35"/>
      <c r="C308" s="48"/>
      <c r="D308" s="48"/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</row>
    <row r="309" spans="1:32" ht="12" customHeight="1">
      <c r="A309" s="35"/>
      <c r="B309" s="35"/>
      <c r="C309" s="48"/>
      <c r="D309" s="48"/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</row>
    <row r="310" spans="1:32" ht="12" customHeight="1">
      <c r="A310" s="35"/>
      <c r="B310" s="35"/>
      <c r="C310" s="48"/>
      <c r="D310" s="48"/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</row>
    <row r="311" spans="1:32" ht="12" customHeight="1">
      <c r="A311" s="35"/>
      <c r="B311" s="35"/>
      <c r="C311" s="48"/>
      <c r="D311" s="48"/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</row>
    <row r="312" spans="1:32" ht="12" customHeight="1">
      <c r="A312" s="35"/>
      <c r="B312" s="35"/>
      <c r="C312" s="48"/>
      <c r="D312" s="48"/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</row>
    <row r="313" spans="1:32" ht="12" customHeight="1">
      <c r="A313" s="35"/>
      <c r="B313" s="35"/>
      <c r="C313" s="48"/>
      <c r="D313" s="48"/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</row>
    <row r="314" spans="1:32" ht="12" customHeight="1">
      <c r="A314" s="35"/>
      <c r="B314" s="35"/>
      <c r="C314" s="48"/>
      <c r="D314" s="48"/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</row>
    <row r="315" spans="1:32" ht="12" customHeight="1">
      <c r="A315" s="35"/>
      <c r="B315" s="35"/>
      <c r="C315" s="48"/>
      <c r="D315" s="48"/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</row>
    <row r="316" spans="1:32" ht="12" customHeight="1">
      <c r="A316" s="35"/>
      <c r="B316" s="35"/>
      <c r="C316" s="48"/>
      <c r="D316" s="48"/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</row>
    <row r="317" spans="1:32" ht="12" customHeight="1">
      <c r="A317" s="35"/>
      <c r="B317" s="35"/>
      <c r="C317" s="48"/>
      <c r="D317" s="48"/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</row>
    <row r="318" spans="1:32" ht="12" customHeight="1">
      <c r="A318" s="35"/>
      <c r="B318" s="35"/>
      <c r="C318" s="48"/>
      <c r="D318" s="48"/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</row>
    <row r="319" spans="1:32" ht="12" customHeight="1">
      <c r="A319" s="35"/>
      <c r="B319" s="35"/>
      <c r="C319" s="48"/>
      <c r="D319" s="48"/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</row>
    <row r="320" spans="1:32" ht="12" customHeight="1">
      <c r="A320" s="35"/>
      <c r="B320" s="35"/>
      <c r="C320" s="48"/>
      <c r="D320" s="48"/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</row>
    <row r="321" spans="1:32" ht="12" customHeight="1">
      <c r="A321" s="35"/>
      <c r="B321" s="35"/>
      <c r="C321" s="48"/>
      <c r="D321" s="48"/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</row>
    <row r="322" spans="1:32" ht="12" customHeight="1">
      <c r="A322" s="35"/>
      <c r="B322" s="35"/>
      <c r="C322" s="48"/>
      <c r="D322" s="48"/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</row>
    <row r="323" spans="1:32" ht="12" customHeight="1">
      <c r="A323" s="35"/>
      <c r="B323" s="35"/>
      <c r="C323" s="48"/>
      <c r="D323" s="48"/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</row>
    <row r="324" spans="1:32" ht="12" customHeight="1">
      <c r="A324" s="35"/>
      <c r="B324" s="35"/>
      <c r="C324" s="48"/>
      <c r="D324" s="48"/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</row>
    <row r="325" spans="1:32" ht="12" customHeight="1">
      <c r="A325" s="35"/>
      <c r="B325" s="35"/>
      <c r="C325" s="48"/>
      <c r="D325" s="48"/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</row>
    <row r="326" spans="1:32" ht="12" customHeight="1">
      <c r="A326" s="35"/>
      <c r="B326" s="35"/>
      <c r="C326" s="48"/>
      <c r="D326" s="48"/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</row>
    <row r="327" spans="1:32" ht="12" customHeight="1">
      <c r="A327" s="35"/>
      <c r="B327" s="35"/>
      <c r="C327" s="48"/>
      <c r="D327" s="48"/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</row>
    <row r="328" spans="1:32" ht="12" customHeight="1">
      <c r="A328" s="35"/>
      <c r="B328" s="35"/>
      <c r="C328" s="48"/>
      <c r="D328" s="48"/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</row>
    <row r="329" spans="1:32" ht="12" customHeight="1">
      <c r="A329" s="35"/>
      <c r="B329" s="35"/>
      <c r="C329" s="48"/>
      <c r="D329" s="48"/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</row>
    <row r="330" spans="1:32" ht="12" customHeight="1">
      <c r="A330" s="35"/>
      <c r="B330" s="35"/>
      <c r="C330" s="48"/>
      <c r="D330" s="48"/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</row>
    <row r="331" spans="1:32" ht="12" customHeight="1">
      <c r="A331" s="35"/>
      <c r="B331" s="35"/>
      <c r="C331" s="48"/>
      <c r="D331" s="48"/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</row>
    <row r="332" spans="1:32" ht="12" customHeight="1">
      <c r="A332" s="35"/>
      <c r="B332" s="35"/>
      <c r="C332" s="48"/>
      <c r="D332" s="48"/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</row>
    <row r="333" spans="1:32" ht="12" customHeight="1">
      <c r="A333" s="35"/>
      <c r="B333" s="35"/>
      <c r="C333" s="48"/>
      <c r="D333" s="48"/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</row>
    <row r="334" spans="1:32" ht="12" customHeight="1">
      <c r="A334" s="35"/>
      <c r="B334" s="35"/>
      <c r="C334" s="48"/>
      <c r="D334" s="48"/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</row>
    <row r="335" spans="1:32" ht="12" customHeight="1">
      <c r="A335" s="35"/>
      <c r="B335" s="35"/>
      <c r="C335" s="48"/>
      <c r="D335" s="48"/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</row>
    <row r="336" spans="1:32" ht="12" customHeight="1">
      <c r="A336" s="35"/>
      <c r="B336" s="35"/>
      <c r="C336" s="48"/>
      <c r="D336" s="48"/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</row>
    <row r="337" spans="1:32" ht="12" customHeight="1">
      <c r="A337" s="35"/>
      <c r="B337" s="35"/>
      <c r="C337" s="48"/>
      <c r="D337" s="48"/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</row>
    <row r="338" spans="1:32" ht="12" customHeight="1">
      <c r="A338" s="35"/>
      <c r="B338" s="35"/>
      <c r="C338" s="48"/>
      <c r="D338" s="48"/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</row>
    <row r="339" spans="1:32" ht="12" customHeight="1">
      <c r="A339" s="35"/>
      <c r="B339" s="35"/>
      <c r="C339" s="48"/>
      <c r="D339" s="48"/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</row>
    <row r="340" spans="1:32" ht="12" customHeight="1">
      <c r="A340" s="35"/>
      <c r="B340" s="35"/>
      <c r="C340" s="48"/>
      <c r="D340" s="48"/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</row>
    <row r="341" spans="1:32" ht="12" customHeight="1">
      <c r="A341" s="35"/>
      <c r="B341" s="35"/>
      <c r="C341" s="48"/>
      <c r="D341" s="48"/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</row>
    <row r="342" spans="1:32" ht="12" customHeight="1">
      <c r="A342" s="35"/>
      <c r="B342" s="35"/>
      <c r="C342" s="48"/>
      <c r="D342" s="48"/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</row>
    <row r="343" spans="1:32" ht="12" customHeight="1">
      <c r="A343" s="35"/>
      <c r="B343" s="35"/>
      <c r="C343" s="48"/>
      <c r="D343" s="48"/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</row>
    <row r="344" spans="1:32" ht="12" customHeight="1">
      <c r="A344" s="35"/>
      <c r="B344" s="35"/>
      <c r="C344" s="48"/>
      <c r="D344" s="48"/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</row>
    <row r="345" spans="1:32" ht="12" customHeight="1">
      <c r="A345" s="35"/>
      <c r="B345" s="35"/>
      <c r="C345" s="48"/>
      <c r="D345" s="48"/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</row>
    <row r="346" spans="1:32" ht="12" customHeight="1">
      <c r="A346" s="35"/>
      <c r="B346" s="35"/>
      <c r="C346" s="48"/>
      <c r="D346" s="48"/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</row>
    <row r="347" spans="1:32" ht="12" customHeight="1">
      <c r="A347" s="35"/>
      <c r="B347" s="35"/>
      <c r="C347" s="48"/>
      <c r="D347" s="48"/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</row>
    <row r="348" spans="1:32" ht="12" customHeight="1">
      <c r="A348" s="35"/>
      <c r="B348" s="35"/>
      <c r="C348" s="48"/>
      <c r="D348" s="48"/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</row>
    <row r="349" spans="1:32" ht="12" customHeight="1">
      <c r="A349" s="35"/>
      <c r="B349" s="35"/>
      <c r="C349" s="48"/>
      <c r="D349" s="48"/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</row>
    <row r="350" spans="1:32" ht="12" customHeight="1">
      <c r="A350" s="35"/>
      <c r="B350" s="35"/>
      <c r="C350" s="48"/>
      <c r="D350" s="48"/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</row>
    <row r="351" spans="1:32" ht="12" customHeight="1">
      <c r="A351" s="35"/>
      <c r="B351" s="35"/>
      <c r="C351" s="48"/>
      <c r="D351" s="48"/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</row>
    <row r="352" spans="1:32" ht="12" customHeight="1">
      <c r="A352" s="35"/>
      <c r="B352" s="35"/>
      <c r="C352" s="48"/>
      <c r="D352" s="48"/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</row>
    <row r="353" spans="1:32" ht="12" customHeight="1">
      <c r="A353" s="35"/>
      <c r="B353" s="35"/>
      <c r="C353" s="48"/>
      <c r="D353" s="48"/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</row>
    <row r="354" spans="1:32" ht="12" customHeight="1">
      <c r="A354" s="35"/>
      <c r="B354" s="35"/>
      <c r="C354" s="48"/>
      <c r="D354" s="48"/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</row>
    <row r="355" spans="1:32" ht="12" customHeight="1">
      <c r="A355" s="35"/>
      <c r="B355" s="35"/>
      <c r="C355" s="48"/>
      <c r="D355" s="48"/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</row>
    <row r="356" spans="1:32" ht="12" customHeight="1">
      <c r="A356" s="35"/>
      <c r="B356" s="35"/>
      <c r="C356" s="48"/>
      <c r="D356" s="48"/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</row>
    <row r="357" spans="1:32" ht="12" customHeight="1">
      <c r="A357" s="35"/>
      <c r="B357" s="35"/>
      <c r="C357" s="48"/>
      <c r="D357" s="48"/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</row>
    <row r="358" spans="1:32" ht="12" customHeight="1">
      <c r="A358" s="35"/>
      <c r="B358" s="35"/>
      <c r="C358" s="48"/>
      <c r="D358" s="48"/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</row>
    <row r="359" spans="1:32" ht="12" customHeight="1">
      <c r="A359" s="35"/>
      <c r="B359" s="35"/>
      <c r="C359" s="48"/>
      <c r="D359" s="48"/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</row>
    <row r="360" spans="1:32" ht="12" customHeight="1">
      <c r="A360" s="35"/>
      <c r="B360" s="35"/>
      <c r="C360" s="48"/>
      <c r="D360" s="48"/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</row>
    <row r="361" spans="1:32" ht="12" customHeight="1">
      <c r="A361" s="35"/>
      <c r="B361" s="35"/>
      <c r="C361" s="48"/>
      <c r="D361" s="48"/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</row>
    <row r="362" spans="1:32" ht="12" customHeight="1">
      <c r="A362" s="35"/>
      <c r="B362" s="35"/>
      <c r="C362" s="48"/>
      <c r="D362" s="48"/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</row>
    <row r="363" spans="1:32" ht="12" customHeight="1">
      <c r="A363" s="35"/>
      <c r="B363" s="35"/>
      <c r="C363" s="48"/>
      <c r="D363" s="48"/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</row>
    <row r="364" spans="1:32" ht="12" customHeight="1">
      <c r="A364" s="35"/>
      <c r="B364" s="35"/>
      <c r="C364" s="48"/>
      <c r="D364" s="48"/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</row>
    <row r="365" spans="1:32" ht="12" customHeight="1">
      <c r="A365" s="35"/>
      <c r="B365" s="35"/>
      <c r="C365" s="48"/>
      <c r="D365" s="48"/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</row>
    <row r="366" spans="1:32" ht="12" customHeight="1">
      <c r="A366" s="35"/>
      <c r="B366" s="35"/>
      <c r="C366" s="48"/>
      <c r="D366" s="48"/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</row>
    <row r="367" spans="1:32" ht="12" customHeight="1">
      <c r="A367" s="35"/>
      <c r="B367" s="35"/>
      <c r="C367" s="48"/>
      <c r="D367" s="48"/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</row>
    <row r="368" spans="1:32" ht="12" customHeight="1">
      <c r="A368" s="35"/>
      <c r="B368" s="35"/>
      <c r="C368" s="48"/>
      <c r="D368" s="48"/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</row>
    <row r="369" spans="1:32" ht="12" customHeight="1">
      <c r="A369" s="35"/>
      <c r="B369" s="35"/>
      <c r="C369" s="48"/>
      <c r="D369" s="48"/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</row>
    <row r="370" spans="1:32" ht="12" customHeight="1">
      <c r="A370" s="35"/>
      <c r="B370" s="35"/>
      <c r="C370" s="48"/>
      <c r="D370" s="48"/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</row>
    <row r="371" spans="1:32" ht="12" customHeight="1">
      <c r="A371" s="35"/>
      <c r="B371" s="35"/>
      <c r="C371" s="48"/>
      <c r="D371" s="48"/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</row>
    <row r="372" spans="1:32" ht="12" customHeight="1">
      <c r="A372" s="35"/>
      <c r="B372" s="35"/>
      <c r="C372" s="48"/>
      <c r="D372" s="48"/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</row>
    <row r="373" spans="1:32" ht="12" customHeight="1">
      <c r="A373" s="35"/>
      <c r="B373" s="35"/>
      <c r="C373" s="48"/>
      <c r="D373" s="48"/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</row>
    <row r="374" spans="1:32" ht="12" customHeight="1">
      <c r="A374" s="35"/>
      <c r="B374" s="35"/>
      <c r="C374" s="48"/>
      <c r="D374" s="48"/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</row>
    <row r="375" spans="1:32" ht="12" customHeight="1">
      <c r="A375" s="35"/>
      <c r="B375" s="35"/>
      <c r="C375" s="48"/>
      <c r="D375" s="48"/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</row>
    <row r="376" spans="1:32" ht="12" customHeight="1">
      <c r="A376" s="35"/>
      <c r="B376" s="35"/>
      <c r="C376" s="48"/>
      <c r="D376" s="48"/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</row>
    <row r="377" spans="1:32" ht="12" customHeight="1">
      <c r="A377" s="35"/>
      <c r="B377" s="35"/>
      <c r="C377" s="48"/>
      <c r="D377" s="48"/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</row>
    <row r="378" spans="1:32" ht="12" customHeight="1">
      <c r="A378" s="35"/>
      <c r="B378" s="35"/>
      <c r="C378" s="48"/>
      <c r="D378" s="48"/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</row>
    <row r="379" spans="1:32" ht="12" customHeight="1">
      <c r="A379" s="35"/>
      <c r="B379" s="35"/>
      <c r="C379" s="48"/>
      <c r="D379" s="48"/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</row>
    <row r="380" spans="1:32" ht="12" customHeight="1">
      <c r="A380" s="35"/>
      <c r="B380" s="35"/>
      <c r="C380" s="48"/>
      <c r="D380" s="48"/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</row>
    <row r="381" spans="1:32" ht="12" customHeight="1">
      <c r="A381" s="35"/>
      <c r="B381" s="35"/>
      <c r="C381" s="48"/>
      <c r="D381" s="48"/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</row>
    <row r="382" spans="1:32" ht="12" customHeight="1">
      <c r="A382" s="35"/>
      <c r="B382" s="35"/>
      <c r="C382" s="48"/>
      <c r="D382" s="48"/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</row>
    <row r="383" spans="1:32" ht="12" customHeight="1">
      <c r="A383" s="35"/>
      <c r="B383" s="35"/>
      <c r="C383" s="48"/>
      <c r="D383" s="48"/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</row>
    <row r="384" spans="1:32" ht="12" customHeight="1">
      <c r="A384" s="35"/>
      <c r="B384" s="35"/>
      <c r="C384" s="48"/>
      <c r="D384" s="48"/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</row>
    <row r="385" spans="1:32" ht="12" customHeight="1">
      <c r="A385" s="35"/>
      <c r="B385" s="35"/>
      <c r="C385" s="48"/>
      <c r="D385" s="48"/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F385" s="35"/>
    </row>
    <row r="386" spans="1:32" ht="12" customHeight="1">
      <c r="A386" s="35"/>
      <c r="B386" s="35"/>
      <c r="C386" s="48"/>
      <c r="D386" s="48"/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F386" s="35"/>
    </row>
    <row r="387" spans="1:32" ht="12" customHeight="1">
      <c r="A387" s="35"/>
      <c r="B387" s="35"/>
      <c r="C387" s="48"/>
      <c r="D387" s="48"/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F387" s="35"/>
    </row>
    <row r="388" spans="1:32" ht="12" customHeight="1">
      <c r="A388" s="35"/>
      <c r="B388" s="35"/>
      <c r="C388" s="48"/>
      <c r="D388" s="48"/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F388" s="35"/>
    </row>
    <row r="389" spans="1:32" ht="12" customHeight="1">
      <c r="A389" s="35"/>
      <c r="B389" s="35"/>
      <c r="C389" s="48"/>
      <c r="D389" s="48"/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  <c r="AF389" s="35"/>
    </row>
    <row r="390" spans="1:32" ht="12" customHeight="1">
      <c r="A390" s="35"/>
      <c r="B390" s="35"/>
      <c r="C390" s="48"/>
      <c r="D390" s="48"/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5"/>
      <c r="Y390" s="35"/>
      <c r="Z390" s="35"/>
      <c r="AA390" s="35"/>
      <c r="AB390" s="35"/>
      <c r="AC390" s="35"/>
      <c r="AD390" s="35"/>
      <c r="AE390" s="35"/>
      <c r="AF390" s="35"/>
    </row>
    <row r="391" spans="1:32" ht="12" customHeight="1">
      <c r="A391" s="35"/>
      <c r="B391" s="35"/>
      <c r="C391" s="48"/>
      <c r="D391" s="48"/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  <c r="U391" s="35"/>
      <c r="V391" s="35"/>
      <c r="W391" s="35"/>
      <c r="X391" s="35"/>
      <c r="Y391" s="35"/>
      <c r="Z391" s="35"/>
      <c r="AA391" s="35"/>
      <c r="AB391" s="35"/>
      <c r="AC391" s="35"/>
      <c r="AD391" s="35"/>
      <c r="AE391" s="35"/>
      <c r="AF391" s="35"/>
    </row>
    <row r="392" spans="1:32" ht="12" customHeight="1">
      <c r="A392" s="35"/>
      <c r="B392" s="35"/>
      <c r="C392" s="48"/>
      <c r="D392" s="48"/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  <c r="U392" s="35"/>
      <c r="V392" s="35"/>
      <c r="W392" s="35"/>
      <c r="X392" s="35"/>
      <c r="Y392" s="35"/>
      <c r="Z392" s="35"/>
      <c r="AA392" s="35"/>
      <c r="AB392" s="35"/>
      <c r="AC392" s="35"/>
      <c r="AD392" s="35"/>
      <c r="AE392" s="35"/>
      <c r="AF392" s="35"/>
    </row>
    <row r="393" spans="1:32" ht="12" customHeight="1">
      <c r="A393" s="35"/>
      <c r="B393" s="35"/>
      <c r="C393" s="48"/>
      <c r="D393" s="48"/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  <c r="U393" s="35"/>
      <c r="V393" s="35"/>
      <c r="W393" s="35"/>
      <c r="X393" s="35"/>
      <c r="Y393" s="35"/>
      <c r="Z393" s="35"/>
      <c r="AA393" s="35"/>
      <c r="AB393" s="35"/>
      <c r="AC393" s="35"/>
      <c r="AD393" s="35"/>
      <c r="AE393" s="35"/>
      <c r="AF393" s="35"/>
    </row>
    <row r="394" spans="1:32" ht="12" customHeight="1">
      <c r="A394" s="35"/>
      <c r="B394" s="35"/>
      <c r="C394" s="48"/>
      <c r="D394" s="48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  <c r="U394" s="35"/>
      <c r="V394" s="35"/>
      <c r="W394" s="35"/>
      <c r="X394" s="35"/>
      <c r="Y394" s="35"/>
      <c r="Z394" s="35"/>
      <c r="AA394" s="35"/>
      <c r="AB394" s="35"/>
      <c r="AC394" s="35"/>
      <c r="AD394" s="35"/>
      <c r="AE394" s="35"/>
      <c r="AF394" s="35"/>
    </row>
    <row r="395" spans="1:32" ht="12" customHeight="1">
      <c r="A395" s="35"/>
      <c r="B395" s="35"/>
      <c r="C395" s="48"/>
      <c r="D395" s="48"/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  <c r="U395" s="35"/>
      <c r="V395" s="35"/>
      <c r="W395" s="35"/>
      <c r="X395" s="35"/>
      <c r="Y395" s="35"/>
      <c r="Z395" s="35"/>
      <c r="AA395" s="35"/>
      <c r="AB395" s="35"/>
      <c r="AC395" s="35"/>
      <c r="AD395" s="35"/>
      <c r="AE395" s="35"/>
      <c r="AF395" s="35"/>
    </row>
    <row r="396" spans="1:32" ht="12" customHeight="1">
      <c r="A396" s="35"/>
      <c r="B396" s="35"/>
      <c r="C396" s="48"/>
      <c r="D396" s="48"/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  <c r="U396" s="35"/>
      <c r="V396" s="35"/>
      <c r="W396" s="35"/>
      <c r="X396" s="35"/>
      <c r="Y396" s="35"/>
      <c r="Z396" s="35"/>
      <c r="AA396" s="35"/>
      <c r="AB396" s="35"/>
      <c r="AC396" s="35"/>
      <c r="AD396" s="35"/>
      <c r="AE396" s="35"/>
      <c r="AF396" s="35"/>
    </row>
    <row r="397" spans="1:32" ht="12" customHeight="1">
      <c r="A397" s="35"/>
      <c r="B397" s="35"/>
      <c r="C397" s="48"/>
      <c r="D397" s="48"/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  <c r="U397" s="35"/>
      <c r="V397" s="35"/>
      <c r="W397" s="35"/>
      <c r="X397" s="35"/>
      <c r="Y397" s="35"/>
      <c r="Z397" s="35"/>
      <c r="AA397" s="35"/>
      <c r="AB397" s="35"/>
      <c r="AC397" s="35"/>
      <c r="AD397" s="35"/>
      <c r="AE397" s="35"/>
      <c r="AF397" s="35"/>
    </row>
    <row r="398" spans="1:32" ht="12" customHeight="1">
      <c r="A398" s="35"/>
      <c r="B398" s="35"/>
      <c r="C398" s="48"/>
      <c r="D398" s="48"/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  <c r="U398" s="35"/>
      <c r="V398" s="35"/>
      <c r="W398" s="35"/>
      <c r="X398" s="35"/>
      <c r="Y398" s="35"/>
      <c r="Z398" s="35"/>
      <c r="AA398" s="35"/>
      <c r="AB398" s="35"/>
      <c r="AC398" s="35"/>
      <c r="AD398" s="35"/>
      <c r="AE398" s="35"/>
      <c r="AF398" s="35"/>
    </row>
    <row r="399" spans="1:32" ht="12" customHeight="1">
      <c r="A399" s="35"/>
      <c r="B399" s="35"/>
      <c r="C399" s="48"/>
      <c r="D399" s="48"/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  <c r="U399" s="35"/>
      <c r="V399" s="35"/>
      <c r="W399" s="35"/>
      <c r="X399" s="35"/>
      <c r="Y399" s="35"/>
      <c r="Z399" s="35"/>
      <c r="AA399" s="35"/>
      <c r="AB399" s="35"/>
      <c r="AC399" s="35"/>
      <c r="AD399" s="35"/>
      <c r="AE399" s="35"/>
      <c r="AF399" s="35"/>
    </row>
    <row r="400" spans="1:32" ht="12" customHeight="1">
      <c r="A400" s="35"/>
      <c r="B400" s="35"/>
      <c r="C400" s="48"/>
      <c r="D400" s="48"/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  <c r="U400" s="35"/>
      <c r="V400" s="35"/>
      <c r="W400" s="35"/>
      <c r="X400" s="35"/>
      <c r="Y400" s="35"/>
      <c r="Z400" s="35"/>
      <c r="AA400" s="35"/>
      <c r="AB400" s="35"/>
      <c r="AC400" s="35"/>
      <c r="AD400" s="35"/>
      <c r="AE400" s="35"/>
      <c r="AF400" s="35"/>
    </row>
    <row r="401" spans="1:32" ht="12" customHeight="1">
      <c r="A401" s="35"/>
      <c r="B401" s="35"/>
      <c r="C401" s="48"/>
      <c r="D401" s="48"/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  <c r="U401" s="35"/>
      <c r="V401" s="35"/>
      <c r="W401" s="35"/>
      <c r="X401" s="35"/>
      <c r="Y401" s="35"/>
      <c r="Z401" s="35"/>
      <c r="AA401" s="35"/>
      <c r="AB401" s="35"/>
      <c r="AC401" s="35"/>
      <c r="AD401" s="35"/>
      <c r="AE401" s="35"/>
      <c r="AF401" s="35"/>
    </row>
    <row r="402" spans="1:32" ht="12" customHeight="1">
      <c r="A402" s="35"/>
      <c r="B402" s="35"/>
      <c r="C402" s="48"/>
      <c r="D402" s="48"/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  <c r="U402" s="35"/>
      <c r="V402" s="35"/>
      <c r="W402" s="35"/>
      <c r="X402" s="35"/>
      <c r="Y402" s="35"/>
      <c r="Z402" s="35"/>
      <c r="AA402" s="35"/>
      <c r="AB402" s="35"/>
      <c r="AC402" s="35"/>
      <c r="AD402" s="35"/>
      <c r="AE402" s="35"/>
      <c r="AF402" s="35"/>
    </row>
    <row r="403" spans="1:32" ht="12" customHeight="1">
      <c r="A403" s="35"/>
      <c r="B403" s="35"/>
      <c r="C403" s="48"/>
      <c r="D403" s="48"/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  <c r="U403" s="35"/>
      <c r="V403" s="35"/>
      <c r="W403" s="35"/>
      <c r="X403" s="35"/>
      <c r="Y403" s="35"/>
      <c r="Z403" s="35"/>
      <c r="AA403" s="35"/>
      <c r="AB403" s="35"/>
      <c r="AC403" s="35"/>
      <c r="AD403" s="35"/>
      <c r="AE403" s="35"/>
      <c r="AF403" s="35"/>
    </row>
    <row r="404" spans="1:32" ht="12" customHeight="1">
      <c r="A404" s="35"/>
      <c r="B404" s="35"/>
      <c r="C404" s="48"/>
      <c r="D404" s="48"/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F404" s="35"/>
    </row>
    <row r="405" spans="1:32" ht="12" customHeight="1">
      <c r="A405" s="35"/>
      <c r="B405" s="35"/>
      <c r="C405" s="48"/>
      <c r="D405" s="48"/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F405" s="35"/>
    </row>
    <row r="406" spans="1:32" ht="12" customHeight="1">
      <c r="A406" s="35"/>
      <c r="B406" s="35"/>
      <c r="C406" s="48"/>
      <c r="D406" s="48"/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  <c r="U406" s="35"/>
      <c r="V406" s="35"/>
      <c r="W406" s="35"/>
      <c r="X406" s="35"/>
      <c r="Y406" s="35"/>
      <c r="Z406" s="35"/>
      <c r="AA406" s="35"/>
      <c r="AB406" s="35"/>
      <c r="AC406" s="35"/>
      <c r="AD406" s="35"/>
      <c r="AE406" s="35"/>
      <c r="AF406" s="35"/>
    </row>
    <row r="407" spans="1:32" ht="12" customHeight="1">
      <c r="A407" s="35"/>
      <c r="B407" s="35"/>
      <c r="C407" s="48"/>
      <c r="D407" s="48"/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  <c r="U407" s="35"/>
      <c r="V407" s="35"/>
      <c r="W407" s="35"/>
      <c r="X407" s="35"/>
      <c r="Y407" s="35"/>
      <c r="Z407" s="35"/>
      <c r="AA407" s="35"/>
      <c r="AB407" s="35"/>
      <c r="AC407" s="35"/>
      <c r="AD407" s="35"/>
      <c r="AE407" s="35"/>
      <c r="AF407" s="35"/>
    </row>
    <row r="408" spans="1:32" ht="12" customHeight="1">
      <c r="A408" s="35"/>
      <c r="B408" s="35"/>
      <c r="C408" s="48"/>
      <c r="D408" s="48"/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  <c r="U408" s="35"/>
      <c r="V408" s="35"/>
      <c r="W408" s="35"/>
      <c r="X408" s="35"/>
      <c r="Y408" s="35"/>
      <c r="Z408" s="35"/>
      <c r="AA408" s="35"/>
      <c r="AB408" s="35"/>
      <c r="AC408" s="35"/>
      <c r="AD408" s="35"/>
      <c r="AE408" s="35"/>
      <c r="AF408" s="35"/>
    </row>
    <row r="409" spans="1:32" ht="12" customHeight="1">
      <c r="A409" s="35"/>
      <c r="B409" s="35"/>
      <c r="C409" s="48"/>
      <c r="D409" s="48"/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  <c r="U409" s="35"/>
      <c r="V409" s="35"/>
      <c r="W409" s="35"/>
      <c r="X409" s="35"/>
      <c r="Y409" s="35"/>
      <c r="Z409" s="35"/>
      <c r="AA409" s="35"/>
      <c r="AB409" s="35"/>
      <c r="AC409" s="35"/>
      <c r="AD409" s="35"/>
      <c r="AE409" s="35"/>
      <c r="AF409" s="35"/>
    </row>
    <row r="410" spans="1:32" ht="12" customHeight="1">
      <c r="A410" s="35"/>
      <c r="B410" s="35"/>
      <c r="C410" s="48"/>
      <c r="D410" s="48"/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  <c r="U410" s="35"/>
      <c r="V410" s="35"/>
      <c r="W410" s="35"/>
      <c r="X410" s="35"/>
      <c r="Y410" s="35"/>
      <c r="Z410" s="35"/>
      <c r="AA410" s="35"/>
      <c r="AB410" s="35"/>
      <c r="AC410" s="35"/>
      <c r="AD410" s="35"/>
      <c r="AE410" s="35"/>
      <c r="AF410" s="35"/>
    </row>
    <row r="411" spans="1:32" ht="12" customHeight="1">
      <c r="A411" s="35"/>
      <c r="B411" s="35"/>
      <c r="C411" s="48"/>
      <c r="D411" s="48"/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  <c r="U411" s="35"/>
      <c r="V411" s="35"/>
      <c r="W411" s="35"/>
      <c r="X411" s="35"/>
      <c r="Y411" s="35"/>
      <c r="Z411" s="35"/>
      <c r="AA411" s="35"/>
      <c r="AB411" s="35"/>
      <c r="AC411" s="35"/>
      <c r="AD411" s="35"/>
      <c r="AE411" s="35"/>
      <c r="AF411" s="35"/>
    </row>
    <row r="412" spans="1:32" ht="12" customHeight="1">
      <c r="A412" s="35"/>
      <c r="B412" s="35"/>
      <c r="C412" s="48"/>
      <c r="D412" s="48"/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F412" s="35"/>
    </row>
    <row r="413" spans="1:32" ht="12" customHeight="1">
      <c r="A413" s="35"/>
      <c r="B413" s="35"/>
      <c r="C413" s="48"/>
      <c r="D413" s="48"/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F413" s="35"/>
    </row>
    <row r="414" spans="1:32" ht="12" customHeight="1">
      <c r="A414" s="35"/>
      <c r="B414" s="35"/>
      <c r="C414" s="48"/>
      <c r="D414" s="48"/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  <c r="U414" s="35"/>
      <c r="V414" s="35"/>
      <c r="W414" s="35"/>
      <c r="X414" s="35"/>
      <c r="Y414" s="35"/>
      <c r="Z414" s="35"/>
      <c r="AA414" s="35"/>
      <c r="AB414" s="35"/>
      <c r="AC414" s="35"/>
      <c r="AD414" s="35"/>
      <c r="AE414" s="35"/>
      <c r="AF414" s="35"/>
    </row>
    <row r="415" spans="1:32" ht="12" customHeight="1">
      <c r="A415" s="35"/>
      <c r="B415" s="35"/>
      <c r="C415" s="48"/>
      <c r="D415" s="48"/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  <c r="U415" s="35"/>
      <c r="V415" s="35"/>
      <c r="W415" s="35"/>
      <c r="X415" s="35"/>
      <c r="Y415" s="35"/>
      <c r="Z415" s="35"/>
      <c r="AA415" s="35"/>
      <c r="AB415" s="35"/>
      <c r="AC415" s="35"/>
      <c r="AD415" s="35"/>
      <c r="AE415" s="35"/>
      <c r="AF415" s="35"/>
    </row>
    <row r="416" spans="1:32" ht="12" customHeight="1">
      <c r="A416" s="35"/>
      <c r="B416" s="35"/>
      <c r="C416" s="48"/>
      <c r="D416" s="48"/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  <c r="U416" s="35"/>
      <c r="V416" s="35"/>
      <c r="W416" s="35"/>
      <c r="X416" s="35"/>
      <c r="Y416" s="35"/>
      <c r="Z416" s="35"/>
      <c r="AA416" s="35"/>
      <c r="AB416" s="35"/>
      <c r="AC416" s="35"/>
      <c r="AD416" s="35"/>
      <c r="AE416" s="35"/>
      <c r="AF416" s="35"/>
    </row>
    <row r="417" spans="1:32" ht="12" customHeight="1">
      <c r="A417" s="35"/>
      <c r="B417" s="35"/>
      <c r="C417" s="48"/>
      <c r="D417" s="48"/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  <c r="U417" s="35"/>
      <c r="V417" s="35"/>
      <c r="W417" s="35"/>
      <c r="X417" s="35"/>
      <c r="Y417" s="35"/>
      <c r="Z417" s="35"/>
      <c r="AA417" s="35"/>
      <c r="AB417" s="35"/>
      <c r="AC417" s="35"/>
      <c r="AD417" s="35"/>
      <c r="AE417" s="35"/>
      <c r="AF417" s="35"/>
    </row>
    <row r="418" spans="1:32" ht="12" customHeight="1">
      <c r="A418" s="35"/>
      <c r="B418" s="35"/>
      <c r="C418" s="48"/>
      <c r="D418" s="48"/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  <c r="U418" s="35"/>
      <c r="V418" s="35"/>
      <c r="W418" s="35"/>
      <c r="X418" s="35"/>
      <c r="Y418" s="35"/>
      <c r="Z418" s="35"/>
      <c r="AA418" s="35"/>
      <c r="AB418" s="35"/>
      <c r="AC418" s="35"/>
      <c r="AD418" s="35"/>
      <c r="AE418" s="35"/>
      <c r="AF418" s="35"/>
    </row>
    <row r="419" spans="1:32" ht="12" customHeight="1">
      <c r="A419" s="35"/>
      <c r="B419" s="35"/>
      <c r="C419" s="48"/>
      <c r="D419" s="48"/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  <c r="U419" s="35"/>
      <c r="V419" s="35"/>
      <c r="W419" s="35"/>
      <c r="X419" s="35"/>
      <c r="Y419" s="35"/>
      <c r="Z419" s="35"/>
      <c r="AA419" s="35"/>
      <c r="AB419" s="35"/>
      <c r="AC419" s="35"/>
      <c r="AD419" s="35"/>
      <c r="AE419" s="35"/>
      <c r="AF419" s="35"/>
    </row>
    <row r="420" spans="1:32" ht="12" customHeight="1">
      <c r="A420" s="35"/>
      <c r="B420" s="35"/>
      <c r="C420" s="48"/>
      <c r="D420" s="48"/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F420" s="35"/>
    </row>
    <row r="421" spans="1:32" ht="12" customHeight="1">
      <c r="A421" s="35"/>
      <c r="B421" s="35"/>
      <c r="C421" s="48"/>
      <c r="D421" s="48"/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F421" s="35"/>
    </row>
    <row r="422" spans="1:32" ht="12" customHeight="1">
      <c r="A422" s="35"/>
      <c r="B422" s="35"/>
      <c r="C422" s="48"/>
      <c r="D422" s="48"/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  <c r="U422" s="35"/>
      <c r="V422" s="35"/>
      <c r="W422" s="35"/>
      <c r="X422" s="35"/>
      <c r="Y422" s="35"/>
      <c r="Z422" s="35"/>
      <c r="AA422" s="35"/>
      <c r="AB422" s="35"/>
      <c r="AC422" s="35"/>
      <c r="AD422" s="35"/>
      <c r="AE422" s="35"/>
      <c r="AF422" s="35"/>
    </row>
    <row r="423" spans="1:32" ht="12" customHeight="1">
      <c r="A423" s="35"/>
      <c r="B423" s="35"/>
      <c r="C423" s="48"/>
      <c r="D423" s="48"/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  <c r="U423" s="35"/>
      <c r="V423" s="35"/>
      <c r="W423" s="35"/>
      <c r="X423" s="35"/>
      <c r="Y423" s="35"/>
      <c r="Z423" s="35"/>
      <c r="AA423" s="35"/>
      <c r="AB423" s="35"/>
      <c r="AC423" s="35"/>
      <c r="AD423" s="35"/>
      <c r="AE423" s="35"/>
      <c r="AF423" s="35"/>
    </row>
    <row r="424" spans="1:32" ht="12" customHeight="1">
      <c r="A424" s="35"/>
      <c r="B424" s="35"/>
      <c r="C424" s="48"/>
      <c r="D424" s="48"/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  <c r="U424" s="35"/>
      <c r="V424" s="35"/>
      <c r="W424" s="35"/>
      <c r="X424" s="35"/>
      <c r="Y424" s="35"/>
      <c r="Z424" s="35"/>
      <c r="AA424" s="35"/>
      <c r="AB424" s="35"/>
      <c r="AC424" s="35"/>
      <c r="AD424" s="35"/>
      <c r="AE424" s="35"/>
      <c r="AF424" s="35"/>
    </row>
    <row r="425" spans="1:32" ht="12" customHeight="1">
      <c r="A425" s="35"/>
      <c r="B425" s="35"/>
      <c r="C425" s="48"/>
      <c r="D425" s="48"/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  <c r="U425" s="35"/>
      <c r="V425" s="35"/>
      <c r="W425" s="35"/>
      <c r="X425" s="35"/>
      <c r="Y425" s="35"/>
      <c r="Z425" s="35"/>
      <c r="AA425" s="35"/>
      <c r="AB425" s="35"/>
      <c r="AC425" s="35"/>
      <c r="AD425" s="35"/>
      <c r="AE425" s="35"/>
      <c r="AF425" s="35"/>
    </row>
    <row r="426" spans="1:32" ht="12" customHeight="1">
      <c r="A426" s="35"/>
      <c r="B426" s="35"/>
      <c r="C426" s="48"/>
      <c r="D426" s="48"/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  <c r="U426" s="35"/>
      <c r="V426" s="35"/>
      <c r="W426" s="35"/>
      <c r="X426" s="35"/>
      <c r="Y426" s="35"/>
      <c r="Z426" s="35"/>
      <c r="AA426" s="35"/>
      <c r="AB426" s="35"/>
      <c r="AC426" s="35"/>
      <c r="AD426" s="35"/>
      <c r="AE426" s="35"/>
      <c r="AF426" s="35"/>
    </row>
    <row r="427" spans="1:32" ht="12" customHeight="1">
      <c r="A427" s="35"/>
      <c r="B427" s="35"/>
      <c r="C427" s="48"/>
      <c r="D427" s="48"/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  <c r="U427" s="35"/>
      <c r="V427" s="35"/>
      <c r="W427" s="35"/>
      <c r="X427" s="35"/>
      <c r="Y427" s="35"/>
      <c r="Z427" s="35"/>
      <c r="AA427" s="35"/>
      <c r="AB427" s="35"/>
      <c r="AC427" s="35"/>
      <c r="AD427" s="35"/>
      <c r="AE427" s="35"/>
      <c r="AF427" s="35"/>
    </row>
    <row r="428" spans="1:32" ht="12" customHeight="1">
      <c r="A428" s="35"/>
      <c r="B428" s="35"/>
      <c r="C428" s="48"/>
      <c r="D428" s="48"/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  <c r="U428" s="35"/>
      <c r="V428" s="35"/>
      <c r="W428" s="35"/>
      <c r="X428" s="35"/>
      <c r="Y428" s="35"/>
      <c r="Z428" s="35"/>
      <c r="AA428" s="35"/>
      <c r="AB428" s="35"/>
      <c r="AC428" s="35"/>
      <c r="AD428" s="35"/>
      <c r="AE428" s="35"/>
      <c r="AF428" s="35"/>
    </row>
    <row r="429" spans="1:32" ht="12" customHeight="1">
      <c r="A429" s="35"/>
      <c r="B429" s="35"/>
      <c r="C429" s="48"/>
      <c r="D429" s="48"/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F429" s="35"/>
    </row>
    <row r="430" spans="1:32" ht="12" customHeight="1">
      <c r="A430" s="35"/>
      <c r="B430" s="35"/>
      <c r="C430" s="48"/>
      <c r="D430" s="48"/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F430" s="35"/>
    </row>
    <row r="431" spans="1:32" ht="12" customHeight="1">
      <c r="A431" s="35"/>
      <c r="B431" s="35"/>
      <c r="C431" s="48"/>
      <c r="D431" s="48"/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F431" s="35"/>
    </row>
    <row r="432" spans="1:32" ht="12" customHeight="1">
      <c r="A432" s="35"/>
      <c r="B432" s="35"/>
      <c r="C432" s="48"/>
      <c r="D432" s="48"/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F432" s="35"/>
    </row>
    <row r="433" spans="1:32" ht="12" customHeight="1">
      <c r="A433" s="35"/>
      <c r="B433" s="35"/>
      <c r="C433" s="48"/>
      <c r="D433" s="48"/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  <c r="U433" s="35"/>
      <c r="V433" s="35"/>
      <c r="W433" s="35"/>
      <c r="X433" s="35"/>
      <c r="Y433" s="35"/>
      <c r="Z433" s="35"/>
      <c r="AA433" s="35"/>
      <c r="AB433" s="35"/>
      <c r="AC433" s="35"/>
      <c r="AD433" s="35"/>
      <c r="AE433" s="35"/>
      <c r="AF433" s="35"/>
    </row>
    <row r="434" spans="1:32" ht="12" customHeight="1">
      <c r="A434" s="35"/>
      <c r="B434" s="35"/>
      <c r="C434" s="48"/>
      <c r="D434" s="48"/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  <c r="U434" s="35"/>
      <c r="V434" s="35"/>
      <c r="W434" s="35"/>
      <c r="X434" s="35"/>
      <c r="Y434" s="35"/>
      <c r="Z434" s="35"/>
      <c r="AA434" s="35"/>
      <c r="AB434" s="35"/>
      <c r="AC434" s="35"/>
      <c r="AD434" s="35"/>
      <c r="AE434" s="35"/>
      <c r="AF434" s="35"/>
    </row>
    <row r="435" spans="1:32" ht="12" customHeight="1">
      <c r="A435" s="35"/>
      <c r="B435" s="35"/>
      <c r="C435" s="48"/>
      <c r="D435" s="48"/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F435" s="35"/>
    </row>
    <row r="436" spans="1:32" ht="12" customHeight="1">
      <c r="A436" s="35"/>
      <c r="B436" s="35"/>
      <c r="C436" s="48"/>
      <c r="D436" s="48"/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F436" s="35"/>
    </row>
    <row r="437" spans="1:32" ht="12" customHeight="1">
      <c r="A437" s="35"/>
      <c r="B437" s="35"/>
      <c r="C437" s="48"/>
      <c r="D437" s="48"/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  <c r="U437" s="35"/>
      <c r="V437" s="35"/>
      <c r="W437" s="35"/>
      <c r="X437" s="35"/>
      <c r="Y437" s="35"/>
      <c r="Z437" s="35"/>
      <c r="AA437" s="35"/>
      <c r="AB437" s="35"/>
      <c r="AC437" s="35"/>
      <c r="AD437" s="35"/>
      <c r="AE437" s="35"/>
      <c r="AF437" s="35"/>
    </row>
    <row r="438" spans="1:32" ht="12" customHeight="1">
      <c r="A438" s="35"/>
      <c r="B438" s="35"/>
      <c r="C438" s="48"/>
      <c r="D438" s="48"/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  <c r="U438" s="35"/>
      <c r="V438" s="35"/>
      <c r="W438" s="35"/>
      <c r="X438" s="35"/>
      <c r="Y438" s="35"/>
      <c r="Z438" s="35"/>
      <c r="AA438" s="35"/>
      <c r="AB438" s="35"/>
      <c r="AC438" s="35"/>
      <c r="AD438" s="35"/>
      <c r="AE438" s="35"/>
      <c r="AF438" s="35"/>
    </row>
    <row r="439" spans="1:32" ht="12" customHeight="1">
      <c r="A439" s="35"/>
      <c r="B439" s="35"/>
      <c r="C439" s="48"/>
      <c r="D439" s="48"/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  <c r="U439" s="35"/>
      <c r="V439" s="35"/>
      <c r="W439" s="35"/>
      <c r="X439" s="35"/>
      <c r="Y439" s="35"/>
      <c r="Z439" s="35"/>
      <c r="AA439" s="35"/>
      <c r="AB439" s="35"/>
      <c r="AC439" s="35"/>
      <c r="AD439" s="35"/>
      <c r="AE439" s="35"/>
      <c r="AF439" s="35"/>
    </row>
    <row r="440" spans="1:32" ht="12" customHeight="1">
      <c r="A440" s="35"/>
      <c r="B440" s="35"/>
      <c r="C440" s="48"/>
      <c r="D440" s="48"/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F440" s="35"/>
    </row>
    <row r="441" spans="1:32" ht="12" customHeight="1">
      <c r="A441" s="35"/>
      <c r="B441" s="35"/>
      <c r="C441" s="48"/>
      <c r="D441" s="48"/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F441" s="35"/>
    </row>
    <row r="442" spans="1:32" ht="12" customHeight="1">
      <c r="A442" s="35"/>
      <c r="B442" s="35"/>
      <c r="C442" s="48"/>
      <c r="D442" s="48"/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  <c r="U442" s="35"/>
      <c r="V442" s="35"/>
      <c r="W442" s="35"/>
      <c r="X442" s="35"/>
      <c r="Y442" s="35"/>
      <c r="Z442" s="35"/>
      <c r="AA442" s="35"/>
      <c r="AB442" s="35"/>
      <c r="AC442" s="35"/>
      <c r="AD442" s="35"/>
      <c r="AE442" s="35"/>
      <c r="AF442" s="35"/>
    </row>
    <row r="443" spans="1:32" ht="12" customHeight="1">
      <c r="A443" s="35"/>
      <c r="B443" s="35"/>
      <c r="C443" s="48"/>
      <c r="D443" s="48"/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  <c r="U443" s="35"/>
      <c r="V443" s="35"/>
      <c r="W443" s="35"/>
      <c r="X443" s="35"/>
      <c r="Y443" s="35"/>
      <c r="Z443" s="35"/>
      <c r="AA443" s="35"/>
      <c r="AB443" s="35"/>
      <c r="AC443" s="35"/>
      <c r="AD443" s="35"/>
      <c r="AE443" s="35"/>
      <c r="AF443" s="35"/>
    </row>
    <row r="444" spans="1:32" ht="12" customHeight="1">
      <c r="A444" s="35"/>
      <c r="B444" s="35"/>
      <c r="C444" s="48"/>
      <c r="D444" s="48"/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  <c r="U444" s="35"/>
      <c r="V444" s="35"/>
      <c r="W444" s="35"/>
      <c r="X444" s="35"/>
      <c r="Y444" s="35"/>
      <c r="Z444" s="35"/>
      <c r="AA444" s="35"/>
      <c r="AB444" s="35"/>
      <c r="AC444" s="35"/>
      <c r="AD444" s="35"/>
      <c r="AE444" s="35"/>
      <c r="AF444" s="35"/>
    </row>
    <row r="445" spans="1:32" ht="12" customHeight="1">
      <c r="A445" s="35"/>
      <c r="B445" s="35"/>
      <c r="C445" s="48"/>
      <c r="D445" s="48"/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  <c r="U445" s="35"/>
      <c r="V445" s="35"/>
      <c r="W445" s="35"/>
      <c r="X445" s="35"/>
      <c r="Y445" s="35"/>
      <c r="Z445" s="35"/>
      <c r="AA445" s="35"/>
      <c r="AB445" s="35"/>
      <c r="AC445" s="35"/>
      <c r="AD445" s="35"/>
      <c r="AE445" s="35"/>
      <c r="AF445" s="35"/>
    </row>
    <row r="446" spans="1:32" ht="12" customHeight="1">
      <c r="A446" s="35"/>
      <c r="B446" s="35"/>
      <c r="C446" s="48"/>
      <c r="D446" s="48"/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F446" s="35"/>
    </row>
    <row r="447" spans="1:32" ht="12" customHeight="1">
      <c r="A447" s="35"/>
      <c r="B447" s="35"/>
      <c r="C447" s="48"/>
      <c r="D447" s="48"/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F447" s="35"/>
    </row>
    <row r="448" spans="1:32" ht="12" customHeight="1">
      <c r="A448" s="35"/>
      <c r="B448" s="35"/>
      <c r="C448" s="48"/>
      <c r="D448" s="48"/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  <c r="U448" s="35"/>
      <c r="V448" s="35"/>
      <c r="W448" s="35"/>
      <c r="X448" s="35"/>
      <c r="Y448" s="35"/>
      <c r="Z448" s="35"/>
      <c r="AA448" s="35"/>
      <c r="AB448" s="35"/>
      <c r="AC448" s="35"/>
      <c r="AD448" s="35"/>
      <c r="AE448" s="35"/>
      <c r="AF448" s="35"/>
    </row>
    <row r="449" spans="1:32" ht="12" customHeight="1">
      <c r="A449" s="35"/>
      <c r="B449" s="35"/>
      <c r="C449" s="48"/>
      <c r="D449" s="48"/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  <c r="U449" s="35"/>
      <c r="V449" s="35"/>
      <c r="W449" s="35"/>
      <c r="X449" s="35"/>
      <c r="Y449" s="35"/>
      <c r="Z449" s="35"/>
      <c r="AA449" s="35"/>
      <c r="AB449" s="35"/>
      <c r="AC449" s="35"/>
      <c r="AD449" s="35"/>
      <c r="AE449" s="35"/>
      <c r="AF449" s="35"/>
    </row>
    <row r="450" spans="1:32" ht="12" customHeight="1">
      <c r="A450" s="35"/>
      <c r="B450" s="35"/>
      <c r="C450" s="48"/>
      <c r="D450" s="48"/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  <c r="U450" s="35"/>
      <c r="V450" s="35"/>
      <c r="W450" s="35"/>
      <c r="X450" s="35"/>
      <c r="Y450" s="35"/>
      <c r="Z450" s="35"/>
      <c r="AA450" s="35"/>
      <c r="AB450" s="35"/>
      <c r="AC450" s="35"/>
      <c r="AD450" s="35"/>
      <c r="AE450" s="35"/>
      <c r="AF450" s="35"/>
    </row>
    <row r="451" spans="1:32" ht="12" customHeight="1">
      <c r="A451" s="35"/>
      <c r="B451" s="35"/>
      <c r="C451" s="48"/>
      <c r="D451" s="48"/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F451" s="35"/>
    </row>
    <row r="452" spans="1:32" ht="12" customHeight="1">
      <c r="A452" s="35"/>
      <c r="B452" s="35"/>
      <c r="C452" s="48"/>
      <c r="D452" s="48"/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F452" s="35"/>
    </row>
    <row r="453" spans="1:32" ht="12" customHeight="1">
      <c r="A453" s="35"/>
      <c r="B453" s="35"/>
      <c r="C453" s="48"/>
      <c r="D453" s="48"/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  <c r="U453" s="35"/>
      <c r="V453" s="35"/>
      <c r="W453" s="35"/>
      <c r="X453" s="35"/>
      <c r="Y453" s="35"/>
      <c r="Z453" s="35"/>
      <c r="AA453" s="35"/>
      <c r="AB453" s="35"/>
      <c r="AC453" s="35"/>
      <c r="AD453" s="35"/>
      <c r="AE453" s="35"/>
      <c r="AF453" s="35"/>
    </row>
    <row r="454" spans="1:32" ht="12" customHeight="1">
      <c r="A454" s="35"/>
      <c r="B454" s="35"/>
      <c r="C454" s="48"/>
      <c r="D454" s="48"/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  <c r="U454" s="35"/>
      <c r="V454" s="35"/>
      <c r="W454" s="35"/>
      <c r="X454" s="35"/>
      <c r="Y454" s="35"/>
      <c r="Z454" s="35"/>
      <c r="AA454" s="35"/>
      <c r="AB454" s="35"/>
      <c r="AC454" s="35"/>
      <c r="AD454" s="35"/>
      <c r="AE454" s="35"/>
      <c r="AF454" s="35"/>
    </row>
    <row r="455" spans="1:32" ht="12" customHeight="1">
      <c r="A455" s="35"/>
      <c r="B455" s="35"/>
      <c r="C455" s="48"/>
      <c r="D455" s="48"/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  <c r="U455" s="35"/>
      <c r="V455" s="35"/>
      <c r="W455" s="35"/>
      <c r="X455" s="35"/>
      <c r="Y455" s="35"/>
      <c r="Z455" s="35"/>
      <c r="AA455" s="35"/>
      <c r="AB455" s="35"/>
      <c r="AC455" s="35"/>
      <c r="AD455" s="35"/>
      <c r="AE455" s="35"/>
      <c r="AF455" s="35"/>
    </row>
    <row r="456" spans="1:32" ht="12" customHeight="1">
      <c r="A456" s="35"/>
      <c r="B456" s="35"/>
      <c r="C456" s="48"/>
      <c r="D456" s="48"/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  <c r="U456" s="35"/>
      <c r="V456" s="35"/>
      <c r="W456" s="35"/>
      <c r="X456" s="35"/>
      <c r="Y456" s="35"/>
      <c r="Z456" s="35"/>
      <c r="AA456" s="35"/>
      <c r="AB456" s="35"/>
      <c r="AC456" s="35"/>
      <c r="AD456" s="35"/>
      <c r="AE456" s="35"/>
      <c r="AF456" s="35"/>
    </row>
    <row r="457" spans="1:32" ht="12" customHeight="1">
      <c r="A457" s="35"/>
      <c r="B457" s="35"/>
      <c r="C457" s="48"/>
      <c r="D457" s="48"/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F457" s="35"/>
    </row>
    <row r="458" spans="1:32" ht="12" customHeight="1">
      <c r="A458" s="35"/>
      <c r="B458" s="35"/>
      <c r="C458" s="48"/>
      <c r="D458" s="48"/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  <c r="U458" s="35"/>
      <c r="V458" s="35"/>
      <c r="W458" s="35"/>
      <c r="X458" s="35"/>
      <c r="Y458" s="35"/>
      <c r="Z458" s="35"/>
      <c r="AA458" s="35"/>
      <c r="AB458" s="35"/>
      <c r="AC458" s="35"/>
      <c r="AD458" s="35"/>
      <c r="AE458" s="35"/>
      <c r="AF458" s="35"/>
    </row>
    <row r="459" spans="1:32" ht="12" customHeight="1">
      <c r="A459" s="35"/>
      <c r="B459" s="35"/>
      <c r="C459" s="48"/>
      <c r="D459" s="48"/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  <c r="U459" s="35"/>
      <c r="V459" s="35"/>
      <c r="W459" s="35"/>
      <c r="X459" s="35"/>
      <c r="Y459" s="35"/>
      <c r="Z459" s="35"/>
      <c r="AA459" s="35"/>
      <c r="AB459" s="35"/>
      <c r="AC459" s="35"/>
      <c r="AD459" s="35"/>
      <c r="AE459" s="35"/>
      <c r="AF459" s="35"/>
    </row>
    <row r="460" spans="1:32" ht="12" customHeight="1">
      <c r="A460" s="35"/>
      <c r="B460" s="35"/>
      <c r="C460" s="48"/>
      <c r="D460" s="48"/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  <c r="U460" s="35"/>
      <c r="V460" s="35"/>
      <c r="W460" s="35"/>
      <c r="X460" s="35"/>
      <c r="Y460" s="35"/>
      <c r="Z460" s="35"/>
      <c r="AA460" s="35"/>
      <c r="AB460" s="35"/>
      <c r="AC460" s="35"/>
      <c r="AD460" s="35"/>
      <c r="AE460" s="35"/>
      <c r="AF460" s="35"/>
    </row>
    <row r="461" spans="1:32" ht="12" customHeight="1">
      <c r="A461" s="35"/>
      <c r="B461" s="35"/>
      <c r="C461" s="48"/>
      <c r="D461" s="48"/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  <c r="U461" s="35"/>
      <c r="V461" s="35"/>
      <c r="W461" s="35"/>
      <c r="X461" s="35"/>
      <c r="Y461" s="35"/>
      <c r="Z461" s="35"/>
      <c r="AA461" s="35"/>
      <c r="AB461" s="35"/>
      <c r="AC461" s="35"/>
      <c r="AD461" s="35"/>
      <c r="AE461" s="35"/>
      <c r="AF461" s="35"/>
    </row>
    <row r="462" spans="1:32" ht="12" customHeight="1">
      <c r="A462" s="35"/>
      <c r="B462" s="35"/>
      <c r="C462" s="48"/>
      <c r="D462" s="48"/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  <c r="U462" s="35"/>
      <c r="V462" s="35"/>
      <c r="W462" s="35"/>
      <c r="X462" s="35"/>
      <c r="Y462" s="35"/>
      <c r="Z462" s="35"/>
      <c r="AA462" s="35"/>
      <c r="AB462" s="35"/>
      <c r="AC462" s="35"/>
      <c r="AD462" s="35"/>
      <c r="AE462" s="35"/>
      <c r="AF462" s="35"/>
    </row>
    <row r="463" spans="1:32" ht="12" customHeight="1">
      <c r="A463" s="35"/>
      <c r="B463" s="35"/>
      <c r="C463" s="48"/>
      <c r="D463" s="48"/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  <c r="U463" s="35"/>
      <c r="V463" s="35"/>
      <c r="W463" s="35"/>
      <c r="X463" s="35"/>
      <c r="Y463" s="35"/>
      <c r="Z463" s="35"/>
      <c r="AA463" s="35"/>
      <c r="AB463" s="35"/>
      <c r="AC463" s="35"/>
      <c r="AD463" s="35"/>
      <c r="AE463" s="35"/>
      <c r="AF463" s="35"/>
    </row>
    <row r="464" spans="1:32" ht="12" customHeight="1">
      <c r="A464" s="35"/>
      <c r="B464" s="35"/>
      <c r="C464" s="48"/>
      <c r="D464" s="48"/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  <c r="U464" s="35"/>
      <c r="V464" s="35"/>
      <c r="W464" s="35"/>
      <c r="X464" s="35"/>
      <c r="Y464" s="35"/>
      <c r="Z464" s="35"/>
      <c r="AA464" s="35"/>
      <c r="AB464" s="35"/>
      <c r="AC464" s="35"/>
      <c r="AD464" s="35"/>
      <c r="AE464" s="35"/>
      <c r="AF464" s="35"/>
    </row>
    <row r="465" spans="1:32" ht="12" customHeight="1">
      <c r="A465" s="35"/>
      <c r="B465" s="35"/>
      <c r="C465" s="48"/>
      <c r="D465" s="48"/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  <c r="U465" s="35"/>
      <c r="V465" s="35"/>
      <c r="W465" s="35"/>
      <c r="X465" s="35"/>
      <c r="Y465" s="35"/>
      <c r="Z465" s="35"/>
      <c r="AA465" s="35"/>
      <c r="AB465" s="35"/>
      <c r="AC465" s="35"/>
      <c r="AD465" s="35"/>
      <c r="AE465" s="35"/>
      <c r="AF465" s="35"/>
    </row>
    <row r="466" spans="1:32" ht="12" customHeight="1">
      <c r="A466" s="35"/>
      <c r="B466" s="35"/>
      <c r="C466" s="48"/>
      <c r="D466" s="48"/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F466" s="35"/>
    </row>
    <row r="467" spans="1:32" ht="12" customHeight="1">
      <c r="A467" s="35"/>
      <c r="B467" s="35"/>
      <c r="C467" s="48"/>
      <c r="D467" s="48"/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F467" s="35"/>
    </row>
    <row r="468" spans="1:32" ht="12" customHeight="1">
      <c r="A468" s="35"/>
      <c r="B468" s="35"/>
      <c r="C468" s="48"/>
      <c r="D468" s="48"/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5"/>
      <c r="Y468" s="35"/>
      <c r="Z468" s="35"/>
      <c r="AA468" s="35"/>
      <c r="AB468" s="35"/>
      <c r="AC468" s="35"/>
      <c r="AD468" s="35"/>
      <c r="AE468" s="35"/>
      <c r="AF468" s="35"/>
    </row>
    <row r="469" spans="1:32" ht="12" customHeight="1">
      <c r="A469" s="35"/>
      <c r="B469" s="35"/>
      <c r="C469" s="48"/>
      <c r="D469" s="48"/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  <c r="U469" s="35"/>
      <c r="V469" s="35"/>
      <c r="W469" s="35"/>
      <c r="X469" s="35"/>
      <c r="Y469" s="35"/>
      <c r="Z469" s="35"/>
      <c r="AA469" s="35"/>
      <c r="AB469" s="35"/>
      <c r="AC469" s="35"/>
      <c r="AD469" s="35"/>
      <c r="AE469" s="35"/>
      <c r="AF469" s="35"/>
    </row>
    <row r="470" spans="1:32" ht="12" customHeight="1">
      <c r="A470" s="35"/>
      <c r="B470" s="35"/>
      <c r="C470" s="48"/>
      <c r="D470" s="48"/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  <c r="U470" s="35"/>
      <c r="V470" s="35"/>
      <c r="W470" s="35"/>
      <c r="X470" s="35"/>
      <c r="Y470" s="35"/>
      <c r="Z470" s="35"/>
      <c r="AA470" s="35"/>
      <c r="AB470" s="35"/>
      <c r="AC470" s="35"/>
      <c r="AD470" s="35"/>
      <c r="AE470" s="35"/>
      <c r="AF470" s="35"/>
    </row>
    <row r="471" spans="1:32" ht="12" customHeight="1">
      <c r="A471" s="35"/>
      <c r="B471" s="35"/>
      <c r="C471" s="48"/>
      <c r="D471" s="48"/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F471" s="35"/>
    </row>
    <row r="472" spans="1:32" ht="12" customHeight="1">
      <c r="A472" s="35"/>
      <c r="B472" s="35"/>
      <c r="C472" s="48"/>
      <c r="D472" s="48"/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  <c r="U472" s="35"/>
      <c r="V472" s="35"/>
      <c r="W472" s="35"/>
      <c r="X472" s="35"/>
      <c r="Y472" s="35"/>
      <c r="Z472" s="35"/>
      <c r="AA472" s="35"/>
      <c r="AB472" s="35"/>
      <c r="AC472" s="35"/>
      <c r="AD472" s="35"/>
      <c r="AE472" s="35"/>
      <c r="AF472" s="35"/>
    </row>
    <row r="473" spans="1:32" ht="12" customHeight="1">
      <c r="A473" s="35"/>
      <c r="B473" s="35"/>
      <c r="C473" s="48"/>
      <c r="D473" s="48"/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  <c r="U473" s="35"/>
      <c r="V473" s="35"/>
      <c r="W473" s="35"/>
      <c r="X473" s="35"/>
      <c r="Y473" s="35"/>
      <c r="Z473" s="35"/>
      <c r="AA473" s="35"/>
      <c r="AB473" s="35"/>
      <c r="AC473" s="35"/>
      <c r="AD473" s="35"/>
      <c r="AE473" s="35"/>
      <c r="AF473" s="35"/>
    </row>
    <row r="474" spans="1:32" ht="12" customHeight="1">
      <c r="A474" s="35"/>
      <c r="B474" s="35"/>
      <c r="C474" s="48"/>
      <c r="D474" s="48"/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  <c r="U474" s="35"/>
      <c r="V474" s="35"/>
      <c r="W474" s="35"/>
      <c r="X474" s="35"/>
      <c r="Y474" s="35"/>
      <c r="Z474" s="35"/>
      <c r="AA474" s="35"/>
      <c r="AB474" s="35"/>
      <c r="AC474" s="35"/>
      <c r="AD474" s="35"/>
      <c r="AE474" s="35"/>
      <c r="AF474" s="35"/>
    </row>
    <row r="475" spans="1:32" ht="12" customHeight="1">
      <c r="A475" s="35"/>
      <c r="B475" s="35"/>
      <c r="C475" s="48"/>
      <c r="D475" s="48"/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F475" s="35"/>
    </row>
    <row r="476" spans="1:32" ht="12" customHeight="1">
      <c r="A476" s="35"/>
      <c r="B476" s="35"/>
      <c r="C476" s="48"/>
      <c r="D476" s="48"/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F476" s="35"/>
    </row>
    <row r="477" spans="1:32" ht="12" customHeight="1">
      <c r="A477" s="35"/>
      <c r="B477" s="35"/>
      <c r="C477" s="48"/>
      <c r="D477" s="48"/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  <c r="U477" s="35"/>
      <c r="V477" s="35"/>
      <c r="W477" s="35"/>
      <c r="X477" s="35"/>
      <c r="Y477" s="35"/>
      <c r="Z477" s="35"/>
      <c r="AA477" s="35"/>
      <c r="AB477" s="35"/>
      <c r="AC477" s="35"/>
      <c r="AD477" s="35"/>
      <c r="AE477" s="35"/>
      <c r="AF477" s="35"/>
    </row>
    <row r="478" spans="1:32" ht="12" customHeight="1">
      <c r="A478" s="35"/>
      <c r="B478" s="35"/>
      <c r="C478" s="48"/>
      <c r="D478" s="48"/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  <c r="U478" s="35"/>
      <c r="V478" s="35"/>
      <c r="W478" s="35"/>
      <c r="X478" s="35"/>
      <c r="Y478" s="35"/>
      <c r="Z478" s="35"/>
      <c r="AA478" s="35"/>
      <c r="AB478" s="35"/>
      <c r="AC478" s="35"/>
      <c r="AD478" s="35"/>
      <c r="AE478" s="35"/>
      <c r="AF478" s="35"/>
    </row>
    <row r="479" spans="1:32" ht="12" customHeight="1">
      <c r="A479" s="35"/>
      <c r="B479" s="35"/>
      <c r="C479" s="48"/>
      <c r="D479" s="48"/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  <c r="U479" s="35"/>
      <c r="V479" s="35"/>
      <c r="W479" s="35"/>
      <c r="X479" s="35"/>
      <c r="Y479" s="35"/>
      <c r="Z479" s="35"/>
      <c r="AA479" s="35"/>
      <c r="AB479" s="35"/>
      <c r="AC479" s="35"/>
      <c r="AD479" s="35"/>
      <c r="AE479" s="35"/>
      <c r="AF479" s="35"/>
    </row>
    <row r="480" spans="1:32" ht="12" customHeight="1">
      <c r="A480" s="35"/>
      <c r="B480" s="35"/>
      <c r="C480" s="48"/>
      <c r="D480" s="48"/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  <c r="U480" s="35"/>
      <c r="V480" s="35"/>
      <c r="W480" s="35"/>
      <c r="X480" s="35"/>
      <c r="Y480" s="35"/>
      <c r="Z480" s="35"/>
      <c r="AA480" s="35"/>
      <c r="AB480" s="35"/>
      <c r="AC480" s="35"/>
      <c r="AD480" s="35"/>
      <c r="AE480" s="35"/>
      <c r="AF480" s="35"/>
    </row>
    <row r="481" spans="1:32" ht="12" customHeight="1">
      <c r="A481" s="35"/>
      <c r="B481" s="35"/>
      <c r="C481" s="48"/>
      <c r="D481" s="48"/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F481" s="35"/>
    </row>
    <row r="482" spans="1:32" ht="12" customHeight="1">
      <c r="A482" s="35"/>
      <c r="B482" s="35"/>
      <c r="C482" s="48"/>
      <c r="D482" s="48"/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  <c r="U482" s="35"/>
      <c r="V482" s="35"/>
      <c r="W482" s="35"/>
      <c r="X482" s="35"/>
      <c r="Y482" s="35"/>
      <c r="Z482" s="35"/>
      <c r="AA482" s="35"/>
      <c r="AB482" s="35"/>
      <c r="AC482" s="35"/>
      <c r="AD482" s="35"/>
      <c r="AE482" s="35"/>
      <c r="AF482" s="35"/>
    </row>
    <row r="483" spans="1:32" ht="12" customHeight="1">
      <c r="A483" s="35"/>
      <c r="B483" s="35"/>
      <c r="C483" s="48"/>
      <c r="D483" s="48"/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  <c r="U483" s="35"/>
      <c r="V483" s="35"/>
      <c r="W483" s="35"/>
      <c r="X483" s="35"/>
      <c r="Y483" s="35"/>
      <c r="Z483" s="35"/>
      <c r="AA483" s="35"/>
      <c r="AB483" s="35"/>
      <c r="AC483" s="35"/>
      <c r="AD483" s="35"/>
      <c r="AE483" s="35"/>
      <c r="AF483" s="35"/>
    </row>
    <row r="484" spans="1:32" ht="12" customHeight="1">
      <c r="A484" s="35"/>
      <c r="B484" s="35"/>
      <c r="C484" s="48"/>
      <c r="D484" s="48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  <c r="U484" s="35"/>
      <c r="V484" s="35"/>
      <c r="W484" s="35"/>
      <c r="X484" s="35"/>
      <c r="Y484" s="35"/>
      <c r="Z484" s="35"/>
      <c r="AA484" s="35"/>
      <c r="AB484" s="35"/>
      <c r="AC484" s="35"/>
      <c r="AD484" s="35"/>
      <c r="AE484" s="35"/>
      <c r="AF484" s="35"/>
    </row>
    <row r="485" spans="1:32" ht="12" customHeight="1">
      <c r="A485" s="35"/>
      <c r="B485" s="35"/>
      <c r="C485" s="48"/>
      <c r="D485" s="48"/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  <c r="U485" s="35"/>
      <c r="V485" s="35"/>
      <c r="W485" s="35"/>
      <c r="X485" s="35"/>
      <c r="Y485" s="35"/>
      <c r="Z485" s="35"/>
      <c r="AA485" s="35"/>
      <c r="AB485" s="35"/>
      <c r="AC485" s="35"/>
      <c r="AD485" s="35"/>
      <c r="AE485" s="35"/>
      <c r="AF485" s="35"/>
    </row>
    <row r="486" spans="1:32" ht="12" customHeight="1">
      <c r="A486" s="35"/>
      <c r="B486" s="35"/>
      <c r="C486" s="48"/>
      <c r="D486" s="48"/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F486" s="35"/>
    </row>
    <row r="487" spans="1:32" ht="12" customHeight="1">
      <c r="A487" s="35"/>
      <c r="B487" s="35"/>
      <c r="C487" s="48"/>
      <c r="D487" s="48"/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F487" s="35"/>
    </row>
    <row r="488" spans="1:32" ht="12" customHeight="1">
      <c r="A488" s="35"/>
      <c r="B488" s="35"/>
      <c r="C488" s="48"/>
      <c r="D488" s="48"/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  <c r="U488" s="35"/>
      <c r="V488" s="35"/>
      <c r="W488" s="35"/>
      <c r="X488" s="35"/>
      <c r="Y488" s="35"/>
      <c r="Z488" s="35"/>
      <c r="AA488" s="35"/>
      <c r="AB488" s="35"/>
      <c r="AC488" s="35"/>
      <c r="AD488" s="35"/>
      <c r="AE488" s="35"/>
      <c r="AF488" s="35"/>
    </row>
    <row r="489" spans="1:32" ht="12" customHeight="1">
      <c r="A489" s="35"/>
      <c r="B489" s="35"/>
      <c r="C489" s="48"/>
      <c r="D489" s="48"/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  <c r="U489" s="35"/>
      <c r="V489" s="35"/>
      <c r="W489" s="35"/>
      <c r="X489" s="35"/>
      <c r="Y489" s="35"/>
      <c r="Z489" s="35"/>
      <c r="AA489" s="35"/>
      <c r="AB489" s="35"/>
      <c r="AC489" s="35"/>
      <c r="AD489" s="35"/>
      <c r="AE489" s="35"/>
      <c r="AF489" s="35"/>
    </row>
    <row r="490" spans="1:32" ht="12" customHeight="1">
      <c r="A490" s="35"/>
      <c r="B490" s="35"/>
      <c r="C490" s="48"/>
      <c r="D490" s="48"/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  <c r="U490" s="35"/>
      <c r="V490" s="35"/>
      <c r="W490" s="35"/>
      <c r="X490" s="35"/>
      <c r="Y490" s="35"/>
      <c r="Z490" s="35"/>
      <c r="AA490" s="35"/>
      <c r="AB490" s="35"/>
      <c r="AC490" s="35"/>
      <c r="AD490" s="35"/>
      <c r="AE490" s="35"/>
      <c r="AF490" s="35"/>
    </row>
    <row r="491" spans="1:32" ht="12" customHeight="1">
      <c r="A491" s="35"/>
      <c r="B491" s="35"/>
      <c r="C491" s="48"/>
      <c r="D491" s="48"/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  <c r="U491" s="35"/>
      <c r="V491" s="35"/>
      <c r="W491" s="35"/>
      <c r="X491" s="35"/>
      <c r="Y491" s="35"/>
      <c r="Z491" s="35"/>
      <c r="AA491" s="35"/>
      <c r="AB491" s="35"/>
      <c r="AC491" s="35"/>
      <c r="AD491" s="35"/>
      <c r="AE491" s="35"/>
      <c r="AF491" s="35"/>
    </row>
    <row r="492" spans="1:32" ht="12" customHeight="1">
      <c r="A492" s="35"/>
      <c r="B492" s="35"/>
      <c r="C492" s="48"/>
      <c r="D492" s="48"/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  <c r="U492" s="35"/>
      <c r="V492" s="35"/>
      <c r="W492" s="35"/>
      <c r="X492" s="35"/>
      <c r="Y492" s="35"/>
      <c r="Z492" s="35"/>
      <c r="AA492" s="35"/>
      <c r="AB492" s="35"/>
      <c r="AC492" s="35"/>
      <c r="AD492" s="35"/>
      <c r="AE492" s="35"/>
      <c r="AF492" s="35"/>
    </row>
    <row r="493" spans="1:32" ht="12" customHeight="1">
      <c r="A493" s="35"/>
      <c r="B493" s="35"/>
      <c r="C493" s="48"/>
      <c r="D493" s="48"/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  <c r="U493" s="35"/>
      <c r="V493" s="35"/>
      <c r="W493" s="35"/>
      <c r="X493" s="35"/>
      <c r="Y493" s="35"/>
      <c r="Z493" s="35"/>
      <c r="AA493" s="35"/>
      <c r="AB493" s="35"/>
      <c r="AC493" s="35"/>
      <c r="AD493" s="35"/>
      <c r="AE493" s="35"/>
      <c r="AF493" s="35"/>
    </row>
    <row r="494" spans="1:32" ht="12" customHeight="1">
      <c r="A494" s="35"/>
      <c r="B494" s="35"/>
      <c r="C494" s="48"/>
      <c r="D494" s="48"/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F494" s="35"/>
    </row>
    <row r="495" spans="1:32" ht="12" customHeight="1">
      <c r="A495" s="35"/>
      <c r="B495" s="35"/>
      <c r="C495" s="48"/>
      <c r="D495" s="48"/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  <c r="U495" s="35"/>
      <c r="V495" s="35"/>
      <c r="W495" s="35"/>
      <c r="X495" s="35"/>
      <c r="Y495" s="35"/>
      <c r="Z495" s="35"/>
      <c r="AA495" s="35"/>
      <c r="AB495" s="35"/>
      <c r="AC495" s="35"/>
      <c r="AD495" s="35"/>
      <c r="AE495" s="35"/>
      <c r="AF495" s="35"/>
    </row>
    <row r="496" spans="1:32" ht="12" customHeight="1">
      <c r="A496" s="35"/>
      <c r="B496" s="35"/>
      <c r="C496" s="48"/>
      <c r="D496" s="48"/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  <c r="U496" s="35"/>
      <c r="V496" s="35"/>
      <c r="W496" s="35"/>
      <c r="X496" s="35"/>
      <c r="Y496" s="35"/>
      <c r="Z496" s="35"/>
      <c r="AA496" s="35"/>
      <c r="AB496" s="35"/>
      <c r="AC496" s="35"/>
      <c r="AD496" s="35"/>
      <c r="AE496" s="35"/>
      <c r="AF496" s="35"/>
    </row>
    <row r="497" spans="1:32" ht="12" customHeight="1">
      <c r="A497" s="35"/>
      <c r="B497" s="35"/>
      <c r="C497" s="48"/>
      <c r="D497" s="48"/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  <c r="U497" s="35"/>
      <c r="V497" s="35"/>
      <c r="W497" s="35"/>
      <c r="X497" s="35"/>
      <c r="Y497" s="35"/>
      <c r="Z497" s="35"/>
      <c r="AA497" s="35"/>
      <c r="AB497" s="35"/>
      <c r="AC497" s="35"/>
      <c r="AD497" s="35"/>
      <c r="AE497" s="35"/>
      <c r="AF497" s="35"/>
    </row>
    <row r="498" spans="1:32" ht="12" customHeight="1">
      <c r="A498" s="35"/>
      <c r="B498" s="35"/>
      <c r="C498" s="48"/>
      <c r="D498" s="48"/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F498" s="35"/>
    </row>
    <row r="499" spans="1:32" ht="12" customHeight="1">
      <c r="A499" s="35"/>
      <c r="B499" s="35"/>
      <c r="C499" s="48"/>
      <c r="D499" s="48"/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  <c r="U499" s="35"/>
      <c r="V499" s="35"/>
      <c r="W499" s="35"/>
      <c r="X499" s="35"/>
      <c r="Y499" s="35"/>
      <c r="Z499" s="35"/>
      <c r="AA499" s="35"/>
      <c r="AB499" s="35"/>
      <c r="AC499" s="35"/>
      <c r="AD499" s="35"/>
      <c r="AE499" s="35"/>
      <c r="AF499" s="35"/>
    </row>
    <row r="500" spans="1:32" ht="12" customHeight="1">
      <c r="A500" s="35"/>
      <c r="B500" s="35"/>
      <c r="C500" s="48"/>
      <c r="D500" s="48"/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  <c r="U500" s="35"/>
      <c r="V500" s="35"/>
      <c r="W500" s="35"/>
      <c r="X500" s="35"/>
      <c r="Y500" s="35"/>
      <c r="Z500" s="35"/>
      <c r="AA500" s="35"/>
      <c r="AB500" s="35"/>
      <c r="AC500" s="35"/>
      <c r="AD500" s="35"/>
      <c r="AE500" s="35"/>
      <c r="AF500" s="35"/>
    </row>
    <row r="501" spans="1:32" ht="12" customHeight="1">
      <c r="A501" s="35"/>
      <c r="B501" s="35"/>
      <c r="C501" s="48"/>
      <c r="D501" s="48"/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  <c r="U501" s="35"/>
      <c r="V501" s="35"/>
      <c r="W501" s="35"/>
      <c r="X501" s="35"/>
      <c r="Y501" s="35"/>
      <c r="Z501" s="35"/>
      <c r="AA501" s="35"/>
      <c r="AB501" s="35"/>
      <c r="AC501" s="35"/>
      <c r="AD501" s="35"/>
      <c r="AE501" s="35"/>
      <c r="AF501" s="35"/>
    </row>
    <row r="502" spans="1:32" ht="12" customHeight="1">
      <c r="A502" s="35"/>
      <c r="B502" s="35"/>
      <c r="C502" s="48"/>
      <c r="D502" s="48"/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F502" s="35"/>
    </row>
    <row r="503" spans="1:32" ht="12" customHeight="1">
      <c r="A503" s="35"/>
      <c r="B503" s="35"/>
      <c r="C503" s="48"/>
      <c r="D503" s="48"/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F503" s="35"/>
    </row>
    <row r="504" spans="1:32" ht="12" customHeight="1">
      <c r="A504" s="35"/>
      <c r="B504" s="35"/>
      <c r="C504" s="48"/>
      <c r="D504" s="48"/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  <c r="U504" s="35"/>
      <c r="V504" s="35"/>
      <c r="W504" s="35"/>
      <c r="X504" s="35"/>
      <c r="Y504" s="35"/>
      <c r="Z504" s="35"/>
      <c r="AA504" s="35"/>
      <c r="AB504" s="35"/>
      <c r="AC504" s="35"/>
      <c r="AD504" s="35"/>
      <c r="AE504" s="35"/>
      <c r="AF504" s="35"/>
    </row>
    <row r="505" spans="1:32" ht="12" customHeight="1">
      <c r="A505" s="35"/>
      <c r="B505" s="35"/>
      <c r="C505" s="48"/>
      <c r="D505" s="48"/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  <c r="U505" s="35"/>
      <c r="V505" s="35"/>
      <c r="W505" s="35"/>
      <c r="X505" s="35"/>
      <c r="Y505" s="35"/>
      <c r="Z505" s="35"/>
      <c r="AA505" s="35"/>
      <c r="AB505" s="35"/>
      <c r="AC505" s="35"/>
      <c r="AD505" s="35"/>
      <c r="AE505" s="35"/>
      <c r="AF505" s="35"/>
    </row>
    <row r="506" spans="1:32" ht="12" customHeight="1">
      <c r="A506" s="35"/>
      <c r="B506" s="35"/>
      <c r="C506" s="48"/>
      <c r="D506" s="48"/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  <c r="U506" s="35"/>
      <c r="V506" s="35"/>
      <c r="W506" s="35"/>
      <c r="X506" s="35"/>
      <c r="Y506" s="35"/>
      <c r="Z506" s="35"/>
      <c r="AA506" s="35"/>
      <c r="AB506" s="35"/>
      <c r="AC506" s="35"/>
      <c r="AD506" s="35"/>
      <c r="AE506" s="35"/>
      <c r="AF506" s="35"/>
    </row>
    <row r="507" spans="1:32" ht="12" customHeight="1">
      <c r="A507" s="35"/>
      <c r="B507" s="35"/>
      <c r="C507" s="48"/>
      <c r="D507" s="48"/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F507" s="35"/>
    </row>
    <row r="508" spans="1:32" ht="12" customHeight="1">
      <c r="A508" s="35"/>
      <c r="B508" s="35"/>
      <c r="C508" s="48"/>
      <c r="D508" s="48"/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  <c r="U508" s="35"/>
      <c r="V508" s="35"/>
      <c r="W508" s="35"/>
      <c r="X508" s="35"/>
      <c r="Y508" s="35"/>
      <c r="Z508" s="35"/>
      <c r="AA508" s="35"/>
      <c r="AB508" s="35"/>
      <c r="AC508" s="35"/>
      <c r="AD508" s="35"/>
      <c r="AE508" s="35"/>
      <c r="AF508" s="35"/>
    </row>
    <row r="509" spans="1:32" ht="12" customHeight="1">
      <c r="A509" s="35"/>
      <c r="B509" s="35"/>
      <c r="C509" s="48"/>
      <c r="D509" s="48"/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  <c r="U509" s="35"/>
      <c r="V509" s="35"/>
      <c r="W509" s="35"/>
      <c r="X509" s="35"/>
      <c r="Y509" s="35"/>
      <c r="Z509" s="35"/>
      <c r="AA509" s="35"/>
      <c r="AB509" s="35"/>
      <c r="AC509" s="35"/>
      <c r="AD509" s="35"/>
      <c r="AE509" s="35"/>
      <c r="AF509" s="35"/>
    </row>
    <row r="510" spans="1:32" ht="12" customHeight="1">
      <c r="A510" s="35"/>
      <c r="B510" s="35"/>
      <c r="C510" s="48"/>
      <c r="D510" s="48"/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  <c r="U510" s="35"/>
      <c r="V510" s="35"/>
      <c r="W510" s="35"/>
      <c r="X510" s="35"/>
      <c r="Y510" s="35"/>
      <c r="Z510" s="35"/>
      <c r="AA510" s="35"/>
      <c r="AB510" s="35"/>
      <c r="AC510" s="35"/>
      <c r="AD510" s="35"/>
      <c r="AE510" s="35"/>
      <c r="AF510" s="35"/>
    </row>
    <row r="511" spans="1:32" ht="12" customHeight="1">
      <c r="A511" s="35"/>
      <c r="B511" s="35"/>
      <c r="C511" s="48"/>
      <c r="D511" s="48"/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F511" s="35"/>
    </row>
    <row r="512" spans="1:32" ht="12" customHeight="1">
      <c r="A512" s="35"/>
      <c r="B512" s="35"/>
      <c r="C512" s="48"/>
      <c r="D512" s="48"/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F512" s="35"/>
    </row>
    <row r="513" spans="1:32" ht="12" customHeight="1">
      <c r="A513" s="35"/>
      <c r="B513" s="35"/>
      <c r="C513" s="48"/>
      <c r="D513" s="48"/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  <c r="U513" s="35"/>
      <c r="V513" s="35"/>
      <c r="W513" s="35"/>
      <c r="X513" s="35"/>
      <c r="Y513" s="35"/>
      <c r="Z513" s="35"/>
      <c r="AA513" s="35"/>
      <c r="AB513" s="35"/>
      <c r="AC513" s="35"/>
      <c r="AD513" s="35"/>
      <c r="AE513" s="35"/>
      <c r="AF513" s="35"/>
    </row>
    <row r="514" spans="1:32" ht="12" customHeight="1">
      <c r="A514" s="35"/>
      <c r="B514" s="35"/>
      <c r="C514" s="48"/>
      <c r="D514" s="48"/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  <c r="U514" s="35"/>
      <c r="V514" s="35"/>
      <c r="W514" s="35"/>
      <c r="X514" s="35"/>
      <c r="Y514" s="35"/>
      <c r="Z514" s="35"/>
      <c r="AA514" s="35"/>
      <c r="AB514" s="35"/>
      <c r="AC514" s="35"/>
      <c r="AD514" s="35"/>
      <c r="AE514" s="35"/>
      <c r="AF514" s="35"/>
    </row>
    <row r="515" spans="1:32" ht="12" customHeight="1">
      <c r="A515" s="35"/>
      <c r="B515" s="35"/>
      <c r="C515" s="48"/>
      <c r="D515" s="48"/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  <c r="U515" s="35"/>
      <c r="V515" s="35"/>
      <c r="W515" s="35"/>
      <c r="X515" s="35"/>
      <c r="Y515" s="35"/>
      <c r="Z515" s="35"/>
      <c r="AA515" s="35"/>
      <c r="AB515" s="35"/>
      <c r="AC515" s="35"/>
      <c r="AD515" s="35"/>
      <c r="AE515" s="35"/>
      <c r="AF515" s="35"/>
    </row>
    <row r="516" spans="1:32" ht="12" customHeight="1">
      <c r="A516" s="35"/>
      <c r="B516" s="35"/>
      <c r="C516" s="48"/>
      <c r="D516" s="48"/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  <c r="U516" s="35"/>
      <c r="V516" s="35"/>
      <c r="W516" s="35"/>
      <c r="X516" s="35"/>
      <c r="Y516" s="35"/>
      <c r="Z516" s="35"/>
      <c r="AA516" s="35"/>
      <c r="AB516" s="35"/>
      <c r="AC516" s="35"/>
      <c r="AD516" s="35"/>
      <c r="AE516" s="35"/>
      <c r="AF516" s="35"/>
    </row>
    <row r="517" spans="1:32" ht="12" customHeight="1">
      <c r="A517" s="35"/>
      <c r="B517" s="35"/>
      <c r="C517" s="48"/>
      <c r="D517" s="48"/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F517" s="35"/>
    </row>
    <row r="518" spans="1:32" ht="12" customHeight="1">
      <c r="A518" s="35"/>
      <c r="B518" s="35"/>
      <c r="C518" s="48"/>
      <c r="D518" s="48"/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  <c r="U518" s="35"/>
      <c r="V518" s="35"/>
      <c r="W518" s="35"/>
      <c r="X518" s="35"/>
      <c r="Y518" s="35"/>
      <c r="Z518" s="35"/>
      <c r="AA518" s="35"/>
      <c r="AB518" s="35"/>
      <c r="AC518" s="35"/>
      <c r="AD518" s="35"/>
      <c r="AE518" s="35"/>
      <c r="AF518" s="35"/>
    </row>
    <row r="519" spans="1:32" ht="12" customHeight="1">
      <c r="A519" s="35"/>
      <c r="B519" s="35"/>
      <c r="C519" s="48"/>
      <c r="D519" s="48"/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  <c r="U519" s="35"/>
      <c r="V519" s="35"/>
      <c r="W519" s="35"/>
      <c r="X519" s="35"/>
      <c r="Y519" s="35"/>
      <c r="Z519" s="35"/>
      <c r="AA519" s="35"/>
      <c r="AB519" s="35"/>
      <c r="AC519" s="35"/>
      <c r="AD519" s="35"/>
      <c r="AE519" s="35"/>
      <c r="AF519" s="35"/>
    </row>
    <row r="520" spans="1:32" ht="12" customHeight="1">
      <c r="A520" s="35"/>
      <c r="B520" s="35"/>
      <c r="C520" s="48"/>
      <c r="D520" s="48"/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  <c r="U520" s="35"/>
      <c r="V520" s="35"/>
      <c r="W520" s="35"/>
      <c r="X520" s="35"/>
      <c r="Y520" s="35"/>
      <c r="Z520" s="35"/>
      <c r="AA520" s="35"/>
      <c r="AB520" s="35"/>
      <c r="AC520" s="35"/>
      <c r="AD520" s="35"/>
      <c r="AE520" s="35"/>
      <c r="AF520" s="35"/>
    </row>
    <row r="521" spans="1:32" ht="12" customHeight="1">
      <c r="A521" s="35"/>
      <c r="B521" s="35"/>
      <c r="C521" s="48"/>
      <c r="D521" s="48"/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  <c r="U521" s="35"/>
      <c r="V521" s="35"/>
      <c r="W521" s="35"/>
      <c r="X521" s="35"/>
      <c r="Y521" s="35"/>
      <c r="Z521" s="35"/>
      <c r="AA521" s="35"/>
      <c r="AB521" s="35"/>
      <c r="AC521" s="35"/>
      <c r="AD521" s="35"/>
      <c r="AE521" s="35"/>
      <c r="AF521" s="35"/>
    </row>
    <row r="522" spans="1:32" ht="12" customHeight="1">
      <c r="A522" s="35"/>
      <c r="B522" s="35"/>
      <c r="C522" s="48"/>
      <c r="D522" s="48"/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F522" s="35"/>
    </row>
    <row r="523" spans="1:32" ht="12" customHeight="1">
      <c r="A523" s="35"/>
      <c r="B523" s="35"/>
      <c r="C523" s="48"/>
      <c r="D523" s="48"/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F523" s="35"/>
    </row>
    <row r="524" spans="1:32" ht="12" customHeight="1">
      <c r="A524" s="35"/>
      <c r="B524" s="35"/>
      <c r="C524" s="48"/>
      <c r="D524" s="48"/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  <c r="U524" s="35"/>
      <c r="V524" s="35"/>
      <c r="W524" s="35"/>
      <c r="X524" s="35"/>
      <c r="Y524" s="35"/>
      <c r="Z524" s="35"/>
      <c r="AA524" s="35"/>
      <c r="AB524" s="35"/>
      <c r="AC524" s="35"/>
      <c r="AD524" s="35"/>
      <c r="AE524" s="35"/>
      <c r="AF524" s="35"/>
    </row>
    <row r="525" spans="1:32" ht="12" customHeight="1">
      <c r="A525" s="35"/>
      <c r="B525" s="35"/>
      <c r="C525" s="48"/>
      <c r="D525" s="48"/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  <c r="U525" s="35"/>
      <c r="V525" s="35"/>
      <c r="W525" s="35"/>
      <c r="X525" s="35"/>
      <c r="Y525" s="35"/>
      <c r="Z525" s="35"/>
      <c r="AA525" s="35"/>
      <c r="AB525" s="35"/>
      <c r="AC525" s="35"/>
      <c r="AD525" s="35"/>
      <c r="AE525" s="35"/>
      <c r="AF525" s="35"/>
    </row>
    <row r="526" spans="1:32" ht="12" customHeight="1">
      <c r="A526" s="35"/>
      <c r="B526" s="35"/>
      <c r="C526" s="48"/>
      <c r="D526" s="48"/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  <c r="U526" s="35"/>
      <c r="V526" s="35"/>
      <c r="W526" s="35"/>
      <c r="X526" s="35"/>
      <c r="Y526" s="35"/>
      <c r="Z526" s="35"/>
      <c r="AA526" s="35"/>
      <c r="AB526" s="35"/>
      <c r="AC526" s="35"/>
      <c r="AD526" s="35"/>
      <c r="AE526" s="35"/>
      <c r="AF526" s="35"/>
    </row>
    <row r="527" spans="1:32" ht="12" customHeight="1">
      <c r="A527" s="35"/>
      <c r="B527" s="35"/>
      <c r="C527" s="48"/>
      <c r="D527" s="48"/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  <c r="U527" s="35"/>
      <c r="V527" s="35"/>
      <c r="W527" s="35"/>
      <c r="X527" s="35"/>
      <c r="Y527" s="35"/>
      <c r="Z527" s="35"/>
      <c r="AA527" s="35"/>
      <c r="AB527" s="35"/>
      <c r="AC527" s="35"/>
      <c r="AD527" s="35"/>
      <c r="AE527" s="35"/>
      <c r="AF527" s="35"/>
    </row>
    <row r="528" spans="1:32" ht="12" customHeight="1">
      <c r="A528" s="35"/>
      <c r="B528" s="35"/>
      <c r="C528" s="48"/>
      <c r="D528" s="48"/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  <c r="U528" s="35"/>
      <c r="V528" s="35"/>
      <c r="W528" s="35"/>
      <c r="X528" s="35"/>
      <c r="Y528" s="35"/>
      <c r="Z528" s="35"/>
      <c r="AA528" s="35"/>
      <c r="AB528" s="35"/>
      <c r="AC528" s="35"/>
      <c r="AD528" s="35"/>
      <c r="AE528" s="35"/>
      <c r="AF528" s="35"/>
    </row>
    <row r="529" spans="1:32" ht="12" customHeight="1">
      <c r="A529" s="35"/>
      <c r="B529" s="35"/>
      <c r="C529" s="48"/>
      <c r="D529" s="48"/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  <c r="U529" s="35"/>
      <c r="V529" s="35"/>
      <c r="W529" s="35"/>
      <c r="X529" s="35"/>
      <c r="Y529" s="35"/>
      <c r="Z529" s="35"/>
      <c r="AA529" s="35"/>
      <c r="AB529" s="35"/>
      <c r="AC529" s="35"/>
      <c r="AD529" s="35"/>
      <c r="AE529" s="35"/>
      <c r="AF529" s="35"/>
    </row>
    <row r="530" spans="1:32" ht="12" customHeight="1">
      <c r="A530" s="35"/>
      <c r="B530" s="35"/>
      <c r="C530" s="48"/>
      <c r="D530" s="48"/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F530" s="35"/>
    </row>
    <row r="531" spans="1:32" ht="12" customHeight="1">
      <c r="A531" s="35"/>
      <c r="B531" s="35"/>
      <c r="C531" s="48"/>
      <c r="D531" s="48"/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  <c r="U531" s="35"/>
      <c r="V531" s="35"/>
      <c r="W531" s="35"/>
      <c r="X531" s="35"/>
      <c r="Y531" s="35"/>
      <c r="Z531" s="35"/>
      <c r="AA531" s="35"/>
      <c r="AB531" s="35"/>
      <c r="AC531" s="35"/>
      <c r="AD531" s="35"/>
      <c r="AE531" s="35"/>
      <c r="AF531" s="35"/>
    </row>
    <row r="532" spans="1:32" ht="12" customHeight="1">
      <c r="A532" s="35"/>
      <c r="B532" s="35"/>
      <c r="C532" s="48"/>
      <c r="D532" s="48"/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  <c r="U532" s="35"/>
      <c r="V532" s="35"/>
      <c r="W532" s="35"/>
      <c r="X532" s="35"/>
      <c r="Y532" s="35"/>
      <c r="Z532" s="35"/>
      <c r="AA532" s="35"/>
      <c r="AB532" s="35"/>
      <c r="AC532" s="35"/>
      <c r="AD532" s="35"/>
      <c r="AE532" s="35"/>
      <c r="AF532" s="35"/>
    </row>
    <row r="533" spans="1:32" ht="12" customHeight="1">
      <c r="A533" s="35"/>
      <c r="B533" s="35"/>
      <c r="C533" s="48"/>
      <c r="D533" s="48"/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  <c r="U533" s="35"/>
      <c r="V533" s="35"/>
      <c r="W533" s="35"/>
      <c r="X533" s="35"/>
      <c r="Y533" s="35"/>
      <c r="Z533" s="35"/>
      <c r="AA533" s="35"/>
      <c r="AB533" s="35"/>
      <c r="AC533" s="35"/>
      <c r="AD533" s="35"/>
      <c r="AE533" s="35"/>
      <c r="AF533" s="35"/>
    </row>
    <row r="534" spans="1:32" ht="12" customHeight="1">
      <c r="A534" s="35"/>
      <c r="B534" s="35"/>
      <c r="C534" s="48"/>
      <c r="D534" s="48"/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  <c r="U534" s="35"/>
      <c r="V534" s="35"/>
      <c r="W534" s="35"/>
      <c r="X534" s="35"/>
      <c r="Y534" s="35"/>
      <c r="Z534" s="35"/>
      <c r="AA534" s="35"/>
      <c r="AB534" s="35"/>
      <c r="AC534" s="35"/>
      <c r="AD534" s="35"/>
      <c r="AE534" s="35"/>
      <c r="AF534" s="35"/>
    </row>
    <row r="535" spans="1:32" ht="12" customHeight="1">
      <c r="A535" s="35"/>
      <c r="B535" s="35"/>
      <c r="C535" s="48"/>
      <c r="D535" s="48"/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  <c r="U535" s="35"/>
      <c r="V535" s="35"/>
      <c r="W535" s="35"/>
      <c r="X535" s="35"/>
      <c r="Y535" s="35"/>
      <c r="Z535" s="35"/>
      <c r="AA535" s="35"/>
      <c r="AB535" s="35"/>
      <c r="AC535" s="35"/>
      <c r="AD535" s="35"/>
      <c r="AE535" s="35"/>
      <c r="AF535" s="35"/>
    </row>
    <row r="536" spans="1:32" ht="12" customHeight="1">
      <c r="A536" s="35"/>
      <c r="B536" s="35"/>
      <c r="C536" s="48"/>
      <c r="D536" s="48"/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  <c r="U536" s="35"/>
      <c r="V536" s="35"/>
      <c r="W536" s="35"/>
      <c r="X536" s="35"/>
      <c r="Y536" s="35"/>
      <c r="Z536" s="35"/>
      <c r="AA536" s="35"/>
      <c r="AB536" s="35"/>
      <c r="AC536" s="35"/>
      <c r="AD536" s="35"/>
      <c r="AE536" s="35"/>
      <c r="AF536" s="35"/>
    </row>
    <row r="537" spans="1:32" ht="12" customHeight="1">
      <c r="A537" s="35"/>
      <c r="B537" s="35"/>
      <c r="C537" s="48"/>
      <c r="D537" s="48"/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  <c r="U537" s="35"/>
      <c r="V537" s="35"/>
      <c r="W537" s="35"/>
      <c r="X537" s="35"/>
      <c r="Y537" s="35"/>
      <c r="Z537" s="35"/>
      <c r="AA537" s="35"/>
      <c r="AB537" s="35"/>
      <c r="AC537" s="35"/>
      <c r="AD537" s="35"/>
      <c r="AE537" s="35"/>
      <c r="AF537" s="35"/>
    </row>
    <row r="538" spans="1:32" ht="12" customHeight="1">
      <c r="A538" s="35"/>
      <c r="B538" s="35"/>
      <c r="C538" s="48"/>
      <c r="D538" s="48"/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F538" s="35"/>
    </row>
    <row r="539" spans="1:32" ht="12" customHeight="1">
      <c r="A539" s="35"/>
      <c r="B539" s="35"/>
      <c r="C539" s="48"/>
      <c r="D539" s="48"/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F539" s="35"/>
    </row>
    <row r="540" spans="1:32" ht="12" customHeight="1">
      <c r="A540" s="35"/>
      <c r="B540" s="35"/>
      <c r="C540" s="48"/>
      <c r="D540" s="48"/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  <c r="U540" s="35"/>
      <c r="V540" s="35"/>
      <c r="W540" s="35"/>
      <c r="X540" s="35"/>
      <c r="Y540" s="35"/>
      <c r="Z540" s="35"/>
      <c r="AA540" s="35"/>
      <c r="AB540" s="35"/>
      <c r="AC540" s="35"/>
      <c r="AD540" s="35"/>
      <c r="AE540" s="35"/>
      <c r="AF540" s="35"/>
    </row>
    <row r="541" spans="1:32" ht="12" customHeight="1">
      <c r="A541" s="35"/>
      <c r="B541" s="35"/>
      <c r="C541" s="48"/>
      <c r="D541" s="48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C541" s="35"/>
      <c r="AD541" s="35"/>
      <c r="AE541" s="35"/>
      <c r="AF541" s="35"/>
    </row>
    <row r="542" spans="1:32" ht="12" customHeight="1">
      <c r="A542" s="35"/>
      <c r="B542" s="35"/>
      <c r="C542" s="48"/>
      <c r="D542" s="48"/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  <c r="U542" s="35"/>
      <c r="V542" s="35"/>
      <c r="W542" s="35"/>
      <c r="X542" s="35"/>
      <c r="Y542" s="35"/>
      <c r="Z542" s="35"/>
      <c r="AA542" s="35"/>
      <c r="AB542" s="35"/>
      <c r="AC542" s="35"/>
      <c r="AD542" s="35"/>
      <c r="AE542" s="35"/>
      <c r="AF542" s="35"/>
    </row>
    <row r="543" spans="1:32" ht="12" customHeight="1">
      <c r="A543" s="35"/>
      <c r="B543" s="35"/>
      <c r="C543" s="48"/>
      <c r="D543" s="48"/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  <c r="U543" s="35"/>
      <c r="V543" s="35"/>
      <c r="W543" s="35"/>
      <c r="X543" s="35"/>
      <c r="Y543" s="35"/>
      <c r="Z543" s="35"/>
      <c r="AA543" s="35"/>
      <c r="AB543" s="35"/>
      <c r="AC543" s="35"/>
      <c r="AD543" s="35"/>
      <c r="AE543" s="35"/>
      <c r="AF543" s="35"/>
    </row>
    <row r="544" spans="1:32" ht="12" customHeight="1">
      <c r="A544" s="35"/>
      <c r="B544" s="35"/>
      <c r="C544" s="48"/>
      <c r="D544" s="48"/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  <c r="U544" s="35"/>
      <c r="V544" s="35"/>
      <c r="W544" s="35"/>
      <c r="X544" s="35"/>
      <c r="Y544" s="35"/>
      <c r="Z544" s="35"/>
      <c r="AA544" s="35"/>
      <c r="AB544" s="35"/>
      <c r="AC544" s="35"/>
      <c r="AD544" s="35"/>
      <c r="AE544" s="35"/>
      <c r="AF544" s="35"/>
    </row>
    <row r="545" spans="1:32" ht="12" customHeight="1">
      <c r="A545" s="35"/>
      <c r="B545" s="35"/>
      <c r="C545" s="48"/>
      <c r="D545" s="48"/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  <c r="U545" s="35"/>
      <c r="V545" s="35"/>
      <c r="W545" s="35"/>
      <c r="X545" s="35"/>
      <c r="Y545" s="35"/>
      <c r="Z545" s="35"/>
      <c r="AA545" s="35"/>
      <c r="AB545" s="35"/>
      <c r="AC545" s="35"/>
      <c r="AD545" s="35"/>
      <c r="AE545" s="35"/>
      <c r="AF545" s="35"/>
    </row>
    <row r="546" spans="1:32" ht="12" customHeight="1">
      <c r="A546" s="35"/>
      <c r="B546" s="35"/>
      <c r="C546" s="48"/>
      <c r="D546" s="48"/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F546" s="35"/>
    </row>
    <row r="547" spans="1:32" ht="12" customHeight="1">
      <c r="A547" s="35"/>
      <c r="B547" s="35"/>
      <c r="C547" s="48"/>
      <c r="D547" s="48"/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  <c r="U547" s="35"/>
      <c r="V547" s="35"/>
      <c r="W547" s="35"/>
      <c r="X547" s="35"/>
      <c r="Y547" s="35"/>
      <c r="Z547" s="35"/>
      <c r="AA547" s="35"/>
      <c r="AB547" s="35"/>
      <c r="AC547" s="35"/>
      <c r="AD547" s="35"/>
      <c r="AE547" s="35"/>
      <c r="AF547" s="35"/>
    </row>
    <row r="548" spans="1:32" ht="12" customHeight="1">
      <c r="A548" s="35"/>
      <c r="B548" s="35"/>
      <c r="C548" s="48"/>
      <c r="D548" s="48"/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  <c r="U548" s="35"/>
      <c r="V548" s="35"/>
      <c r="W548" s="35"/>
      <c r="X548" s="35"/>
      <c r="Y548" s="35"/>
      <c r="Z548" s="35"/>
      <c r="AA548" s="35"/>
      <c r="AB548" s="35"/>
      <c r="AC548" s="35"/>
      <c r="AD548" s="35"/>
      <c r="AE548" s="35"/>
      <c r="AF548" s="35"/>
    </row>
    <row r="549" spans="1:32" ht="12" customHeight="1">
      <c r="A549" s="35"/>
      <c r="B549" s="35"/>
      <c r="C549" s="48"/>
      <c r="D549" s="48"/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  <c r="U549" s="35"/>
      <c r="V549" s="35"/>
      <c r="W549" s="35"/>
      <c r="X549" s="35"/>
      <c r="Y549" s="35"/>
      <c r="Z549" s="35"/>
      <c r="AA549" s="35"/>
      <c r="AB549" s="35"/>
      <c r="AC549" s="35"/>
      <c r="AD549" s="35"/>
      <c r="AE549" s="35"/>
      <c r="AF549" s="35"/>
    </row>
    <row r="550" spans="1:32" ht="12" customHeight="1">
      <c r="A550" s="35"/>
      <c r="B550" s="35"/>
      <c r="C550" s="48"/>
      <c r="D550" s="48"/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  <c r="U550" s="35"/>
      <c r="V550" s="35"/>
      <c r="W550" s="35"/>
      <c r="X550" s="35"/>
      <c r="Y550" s="35"/>
      <c r="Z550" s="35"/>
      <c r="AA550" s="35"/>
      <c r="AB550" s="35"/>
      <c r="AC550" s="35"/>
      <c r="AD550" s="35"/>
      <c r="AE550" s="35"/>
      <c r="AF550" s="35"/>
    </row>
    <row r="551" spans="1:32" ht="12" customHeight="1">
      <c r="A551" s="35"/>
      <c r="B551" s="35"/>
      <c r="C551" s="48"/>
      <c r="D551" s="48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  <c r="U551" s="35"/>
      <c r="V551" s="35"/>
      <c r="W551" s="35"/>
      <c r="X551" s="35"/>
      <c r="Y551" s="35"/>
      <c r="Z551" s="35"/>
      <c r="AA551" s="35"/>
      <c r="AB551" s="35"/>
      <c r="AC551" s="35"/>
      <c r="AD551" s="35"/>
      <c r="AE551" s="35"/>
      <c r="AF551" s="35"/>
    </row>
    <row r="552" spans="1:32" ht="12" customHeight="1">
      <c r="A552" s="35"/>
      <c r="B552" s="35"/>
      <c r="C552" s="48"/>
      <c r="D552" s="48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  <c r="U552" s="35"/>
      <c r="V552" s="35"/>
      <c r="W552" s="35"/>
      <c r="X552" s="35"/>
      <c r="Y552" s="35"/>
      <c r="Z552" s="35"/>
      <c r="AA552" s="35"/>
      <c r="AB552" s="35"/>
      <c r="AC552" s="35"/>
      <c r="AD552" s="35"/>
      <c r="AE552" s="35"/>
      <c r="AF552" s="35"/>
    </row>
    <row r="553" spans="1:32" ht="12" customHeight="1">
      <c r="A553" s="35"/>
      <c r="B553" s="35"/>
      <c r="C553" s="48"/>
      <c r="D553" s="48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  <c r="U553" s="35"/>
      <c r="V553" s="35"/>
      <c r="W553" s="35"/>
      <c r="X553" s="35"/>
      <c r="Y553" s="35"/>
      <c r="Z553" s="35"/>
      <c r="AA553" s="35"/>
      <c r="AB553" s="35"/>
      <c r="AC553" s="35"/>
      <c r="AD553" s="35"/>
      <c r="AE553" s="35"/>
      <c r="AF553" s="35"/>
    </row>
    <row r="554" spans="1:32" ht="12" customHeight="1">
      <c r="A554" s="35"/>
      <c r="B554" s="35"/>
      <c r="C554" s="48"/>
      <c r="D554" s="48"/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F554" s="35"/>
    </row>
    <row r="555" spans="1:32" ht="12" customHeight="1">
      <c r="A555" s="35"/>
      <c r="B555" s="35"/>
      <c r="C555" s="48"/>
      <c r="D555" s="48"/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F555" s="35"/>
    </row>
    <row r="556" spans="1:32" ht="12" customHeight="1">
      <c r="A556" s="35"/>
      <c r="B556" s="35"/>
      <c r="C556" s="48"/>
      <c r="D556" s="48"/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  <c r="U556" s="35"/>
      <c r="V556" s="35"/>
      <c r="W556" s="35"/>
      <c r="X556" s="35"/>
      <c r="Y556" s="35"/>
      <c r="Z556" s="35"/>
      <c r="AA556" s="35"/>
      <c r="AB556" s="35"/>
      <c r="AC556" s="35"/>
      <c r="AD556" s="35"/>
      <c r="AE556" s="35"/>
      <c r="AF556" s="35"/>
    </row>
    <row r="557" spans="1:32" ht="12" customHeight="1">
      <c r="A557" s="35"/>
      <c r="B557" s="35"/>
      <c r="C557" s="48"/>
      <c r="D557" s="48"/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  <c r="U557" s="35"/>
      <c r="V557" s="35"/>
      <c r="W557" s="35"/>
      <c r="X557" s="35"/>
      <c r="Y557" s="35"/>
      <c r="Z557" s="35"/>
      <c r="AA557" s="35"/>
      <c r="AB557" s="35"/>
      <c r="AC557" s="35"/>
      <c r="AD557" s="35"/>
      <c r="AE557" s="35"/>
      <c r="AF557" s="35"/>
    </row>
    <row r="558" spans="1:32" ht="12" customHeight="1">
      <c r="A558" s="35"/>
      <c r="B558" s="35"/>
      <c r="C558" s="48"/>
      <c r="D558" s="48"/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  <c r="U558" s="35"/>
      <c r="V558" s="35"/>
      <c r="W558" s="35"/>
      <c r="X558" s="35"/>
      <c r="Y558" s="35"/>
      <c r="Z558" s="35"/>
      <c r="AA558" s="35"/>
      <c r="AB558" s="35"/>
      <c r="AC558" s="35"/>
      <c r="AD558" s="35"/>
      <c r="AE558" s="35"/>
      <c r="AF558" s="35"/>
    </row>
    <row r="559" spans="1:32" ht="12" customHeight="1">
      <c r="A559" s="35"/>
      <c r="B559" s="35"/>
      <c r="C559" s="48"/>
      <c r="D559" s="48"/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F559" s="35"/>
    </row>
    <row r="560" spans="1:32" ht="12" customHeight="1">
      <c r="A560" s="35"/>
      <c r="B560" s="35"/>
      <c r="C560" s="48"/>
      <c r="D560" s="48"/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  <c r="U560" s="35"/>
      <c r="V560" s="35"/>
      <c r="W560" s="35"/>
      <c r="X560" s="35"/>
      <c r="Y560" s="35"/>
      <c r="Z560" s="35"/>
      <c r="AA560" s="35"/>
      <c r="AB560" s="35"/>
      <c r="AC560" s="35"/>
      <c r="AD560" s="35"/>
      <c r="AE560" s="35"/>
      <c r="AF560" s="35"/>
    </row>
    <row r="561" spans="1:32" ht="12" customHeight="1">
      <c r="A561" s="35"/>
      <c r="B561" s="35"/>
      <c r="C561" s="48"/>
      <c r="D561" s="48"/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  <c r="U561" s="35"/>
      <c r="V561" s="35"/>
      <c r="W561" s="35"/>
      <c r="X561" s="35"/>
      <c r="Y561" s="35"/>
      <c r="Z561" s="35"/>
      <c r="AA561" s="35"/>
      <c r="AB561" s="35"/>
      <c r="AC561" s="35"/>
      <c r="AD561" s="35"/>
      <c r="AE561" s="35"/>
      <c r="AF561" s="35"/>
    </row>
    <row r="562" spans="1:32" ht="12" customHeight="1">
      <c r="A562" s="35"/>
      <c r="B562" s="35"/>
      <c r="C562" s="48"/>
      <c r="D562" s="48"/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  <c r="U562" s="35"/>
      <c r="V562" s="35"/>
      <c r="W562" s="35"/>
      <c r="X562" s="35"/>
      <c r="Y562" s="35"/>
      <c r="Z562" s="35"/>
      <c r="AA562" s="35"/>
      <c r="AB562" s="35"/>
      <c r="AC562" s="35"/>
      <c r="AD562" s="35"/>
      <c r="AE562" s="35"/>
      <c r="AF562" s="35"/>
    </row>
    <row r="563" spans="1:32" ht="12" customHeight="1">
      <c r="A563" s="35"/>
      <c r="B563" s="35"/>
      <c r="C563" s="48"/>
      <c r="D563" s="48"/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F563" s="35"/>
    </row>
    <row r="564" spans="1:32" ht="12" customHeight="1">
      <c r="A564" s="35"/>
      <c r="B564" s="35"/>
      <c r="C564" s="48"/>
      <c r="D564" s="48"/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F564" s="35"/>
    </row>
    <row r="565" spans="1:32" ht="12" customHeight="1">
      <c r="A565" s="35"/>
      <c r="B565" s="35"/>
      <c r="C565" s="48"/>
      <c r="D565" s="48"/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  <c r="U565" s="35"/>
      <c r="V565" s="35"/>
      <c r="W565" s="35"/>
      <c r="X565" s="35"/>
      <c r="Y565" s="35"/>
      <c r="Z565" s="35"/>
      <c r="AA565" s="35"/>
      <c r="AB565" s="35"/>
      <c r="AC565" s="35"/>
      <c r="AD565" s="35"/>
      <c r="AE565" s="35"/>
      <c r="AF565" s="35"/>
    </row>
    <row r="566" spans="1:32" ht="12" customHeight="1">
      <c r="A566" s="35"/>
      <c r="B566" s="35"/>
      <c r="C566" s="48"/>
      <c r="D566" s="48"/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  <c r="U566" s="35"/>
      <c r="V566" s="35"/>
      <c r="W566" s="35"/>
      <c r="X566" s="35"/>
      <c r="Y566" s="35"/>
      <c r="Z566" s="35"/>
      <c r="AA566" s="35"/>
      <c r="AB566" s="35"/>
      <c r="AC566" s="35"/>
      <c r="AD566" s="35"/>
      <c r="AE566" s="35"/>
      <c r="AF566" s="35"/>
    </row>
    <row r="567" spans="1:32" ht="12" customHeight="1">
      <c r="A567" s="35"/>
      <c r="B567" s="35"/>
      <c r="C567" s="48"/>
      <c r="D567" s="48"/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  <c r="U567" s="35"/>
      <c r="V567" s="35"/>
      <c r="W567" s="35"/>
      <c r="X567" s="35"/>
      <c r="Y567" s="35"/>
      <c r="Z567" s="35"/>
      <c r="AA567" s="35"/>
      <c r="AB567" s="35"/>
      <c r="AC567" s="35"/>
      <c r="AD567" s="35"/>
      <c r="AE567" s="35"/>
      <c r="AF567" s="35"/>
    </row>
    <row r="568" spans="1:32" ht="12" customHeight="1">
      <c r="A568" s="35"/>
      <c r="B568" s="35"/>
      <c r="C568" s="48"/>
      <c r="D568" s="48"/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  <c r="U568" s="35"/>
      <c r="V568" s="35"/>
      <c r="W568" s="35"/>
      <c r="X568" s="35"/>
      <c r="Y568" s="35"/>
      <c r="Z568" s="35"/>
      <c r="AA568" s="35"/>
      <c r="AB568" s="35"/>
      <c r="AC568" s="35"/>
      <c r="AD568" s="35"/>
      <c r="AE568" s="35"/>
      <c r="AF568" s="35"/>
    </row>
    <row r="569" spans="1:32" ht="12" customHeight="1">
      <c r="A569" s="35"/>
      <c r="B569" s="35"/>
      <c r="C569" s="48"/>
      <c r="D569" s="48"/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F569" s="35"/>
    </row>
    <row r="570" spans="1:32" ht="12" customHeight="1">
      <c r="A570" s="35"/>
      <c r="B570" s="35"/>
      <c r="C570" s="48"/>
      <c r="D570" s="48"/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F570" s="35"/>
    </row>
    <row r="571" spans="1:32" ht="12" customHeight="1">
      <c r="A571" s="35"/>
      <c r="B571" s="35"/>
      <c r="C571" s="48"/>
      <c r="D571" s="48"/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  <c r="U571" s="35"/>
      <c r="V571" s="35"/>
      <c r="W571" s="35"/>
      <c r="X571" s="35"/>
      <c r="Y571" s="35"/>
      <c r="Z571" s="35"/>
      <c r="AA571" s="35"/>
      <c r="AB571" s="35"/>
      <c r="AC571" s="35"/>
      <c r="AD571" s="35"/>
      <c r="AE571" s="35"/>
      <c r="AF571" s="35"/>
    </row>
    <row r="572" spans="1:32" ht="12" customHeight="1">
      <c r="A572" s="35"/>
      <c r="B572" s="35"/>
      <c r="C572" s="48"/>
      <c r="D572" s="48"/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  <c r="U572" s="35"/>
      <c r="V572" s="35"/>
      <c r="W572" s="35"/>
      <c r="X572" s="35"/>
      <c r="Y572" s="35"/>
      <c r="Z572" s="35"/>
      <c r="AA572" s="35"/>
      <c r="AB572" s="35"/>
      <c r="AC572" s="35"/>
      <c r="AD572" s="35"/>
      <c r="AE572" s="35"/>
      <c r="AF572" s="35"/>
    </row>
    <row r="573" spans="3:32" ht="12" customHeight="1">
      <c r="C573" s="48"/>
      <c r="D573" s="48"/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  <c r="U573" s="35"/>
      <c r="V573" s="35"/>
      <c r="W573" s="35"/>
      <c r="X573" s="35"/>
      <c r="Y573" s="35"/>
      <c r="Z573" s="35"/>
      <c r="AA573" s="35"/>
      <c r="AB573" s="35"/>
      <c r="AC573" s="35"/>
      <c r="AD573" s="35"/>
      <c r="AE573" s="35"/>
      <c r="AF573" s="35"/>
    </row>
    <row r="574" spans="3:32" ht="12" customHeight="1">
      <c r="C574" s="48"/>
      <c r="D574" s="48"/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F574" s="35"/>
    </row>
    <row r="575" spans="3:32" ht="12" customHeight="1">
      <c r="C575" s="48"/>
      <c r="D575" s="48"/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F575" s="35"/>
    </row>
    <row r="576" spans="3:32" ht="12" customHeight="1">
      <c r="C576" s="48"/>
      <c r="D576" s="48"/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  <c r="U576" s="35"/>
      <c r="V576" s="35"/>
      <c r="W576" s="35"/>
      <c r="X576" s="35"/>
      <c r="Y576" s="35"/>
      <c r="Z576" s="35"/>
      <c r="AA576" s="35"/>
      <c r="AB576" s="35"/>
      <c r="AC576" s="35"/>
      <c r="AD576" s="35"/>
      <c r="AE576" s="35"/>
      <c r="AF576" s="35"/>
    </row>
    <row r="577" spans="3:32" ht="12" customHeight="1">
      <c r="C577" s="48"/>
      <c r="D577" s="48"/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  <c r="U577" s="35"/>
      <c r="V577" s="35"/>
      <c r="W577" s="35"/>
      <c r="X577" s="35"/>
      <c r="Y577" s="35"/>
      <c r="Z577" s="35"/>
      <c r="AA577" s="35"/>
      <c r="AB577" s="35"/>
      <c r="AC577" s="35"/>
      <c r="AD577" s="35"/>
      <c r="AE577" s="35"/>
      <c r="AF577" s="35"/>
    </row>
    <row r="578" spans="3:32" ht="12" customHeight="1">
      <c r="C578" s="48"/>
      <c r="D578" s="48"/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  <c r="U578" s="35"/>
      <c r="V578" s="35"/>
      <c r="W578" s="35"/>
      <c r="X578" s="35"/>
      <c r="Y578" s="35"/>
      <c r="Z578" s="35"/>
      <c r="AA578" s="35"/>
      <c r="AB578" s="35"/>
      <c r="AC578" s="35"/>
      <c r="AD578" s="35"/>
      <c r="AE578" s="35"/>
      <c r="AF578" s="35"/>
    </row>
    <row r="579" spans="3:32" ht="12" customHeight="1">
      <c r="C579" s="48"/>
      <c r="D579" s="48"/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F579" s="35"/>
    </row>
    <row r="580" spans="3:32" ht="12" customHeight="1">
      <c r="C580" s="48"/>
      <c r="D580" s="48"/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  <c r="U580" s="35"/>
      <c r="V580" s="35"/>
      <c r="W580" s="35"/>
      <c r="X580" s="35"/>
      <c r="Y580" s="35"/>
      <c r="Z580" s="35"/>
      <c r="AA580" s="35"/>
      <c r="AB580" s="35"/>
      <c r="AC580" s="35"/>
      <c r="AD580" s="35"/>
      <c r="AE580" s="35"/>
      <c r="AF580" s="35"/>
    </row>
    <row r="581" spans="3:32" ht="12" customHeight="1">
      <c r="C581" s="48"/>
      <c r="D581" s="48"/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  <c r="U581" s="35"/>
      <c r="V581" s="35"/>
      <c r="W581" s="35"/>
      <c r="X581" s="35"/>
      <c r="Y581" s="35"/>
      <c r="Z581" s="35"/>
      <c r="AA581" s="35"/>
      <c r="AB581" s="35"/>
      <c r="AC581" s="35"/>
      <c r="AD581" s="35"/>
      <c r="AE581" s="35"/>
      <c r="AF581" s="35"/>
    </row>
    <row r="582" spans="3:32" ht="12" customHeight="1">
      <c r="C582" s="48"/>
      <c r="D582" s="48"/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  <c r="U582" s="35"/>
      <c r="V582" s="35"/>
      <c r="W582" s="35"/>
      <c r="X582" s="35"/>
      <c r="Y582" s="35"/>
      <c r="Z582" s="35"/>
      <c r="AA582" s="35"/>
      <c r="AB582" s="35"/>
      <c r="AC582" s="35"/>
      <c r="AD582" s="35"/>
      <c r="AE582" s="35"/>
      <c r="AF582" s="35"/>
    </row>
  </sheetData>
  <sheetProtection/>
  <mergeCells count="10">
    <mergeCell ref="A3:H3"/>
    <mergeCell ref="B4:E4"/>
    <mergeCell ref="B6:B7"/>
    <mergeCell ref="A6:A7"/>
    <mergeCell ref="F6:F7"/>
    <mergeCell ref="E6:E7"/>
    <mergeCell ref="H6:H7"/>
    <mergeCell ref="G6:G7"/>
    <mergeCell ref="D6:D7"/>
    <mergeCell ref="C6:C7"/>
  </mergeCells>
  <printOptions horizontalCentered="1"/>
  <pageMargins left="0.1968503937007874" right="0.1968503937007874" top="0.1968503937007874" bottom="0.1968503937007874" header="0.35433070866141736" footer="0.2362204724409449"/>
  <pageSetup fitToHeight="1" fitToWidth="1" horizontalDpi="600" verticalDpi="600" orientation="portrait" paperSize="9" scale="63" r:id="rId2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FLORIN-ANDREI DAIA</cp:lastModifiedBy>
  <cp:lastPrinted>2023-04-27T10:58:36Z</cp:lastPrinted>
  <dcterms:created xsi:type="dcterms:W3CDTF">1996-10-14T23:33:28Z</dcterms:created>
  <dcterms:modified xsi:type="dcterms:W3CDTF">2023-04-27T11:00:12Z</dcterms:modified>
  <cp:category/>
  <cp:version/>
  <cp:contentType/>
  <cp:contentStatus/>
</cp:coreProperties>
</file>