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705" activeTab="0"/>
  </bookViews>
  <sheets>
    <sheet name="Sinteza - BGC sem.I 20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</externalReferences>
  <definedNames>
    <definedName name="__0absorc">'[5]Programa'!#REF!</definedName>
    <definedName name="__0c">'[5]Programa'!#REF!</definedName>
    <definedName name="__123Graph_ADEFINITION">'[6]NBM'!#REF!</definedName>
    <definedName name="__123Graph_ADEFINITION2">'[6]NBM'!#REF!</definedName>
    <definedName name="__123Graph_BDEFINITION">'[6]NBM'!#REF!</definedName>
    <definedName name="__123Graph_BDEFINITION2">'[6]NBM'!#REF!</definedName>
    <definedName name="__123Graph_BFITB2">'[7]FITB_all'!#REF!</definedName>
    <definedName name="__123Graph_BFITB3">'[7]FITB_all'!#REF!</definedName>
    <definedName name="__123Graph_BGDP">'[8]Quarterly Program'!#REF!</definedName>
    <definedName name="__123Graph_BMONEY">'[8]Quarterly Program'!#REF!</definedName>
    <definedName name="__123Graph_BTBILL2">'[7]FITB_all'!#REF!</definedName>
    <definedName name="__123Graph_CDEFINITION2">'[9]NBM'!#REF!</definedName>
    <definedName name="__123Graph_DDEFINITION2">'[9]NBM'!#REF!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'[11]Assumptions'!#REF!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'[11]Assumptions'!#REF!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'[12]LINK'!$A$1:$A$42</definedName>
    <definedName name="a_11">WEO '[12]LINK'!$A$1:$A$42</definedName>
    <definedName name="a_14">#REF!</definedName>
    <definedName name="a_15">WEO '[12]LINK'!$A$1:$A$42</definedName>
    <definedName name="a_17">WEO '[12]LINK'!$A$1:$A$42</definedName>
    <definedName name="a_2">#REF!</definedName>
    <definedName name="a_20">WEO '[12]LINK'!$A$1:$A$42</definedName>
    <definedName name="a_22">WEO '[12]LINK'!$A$1:$A$42</definedName>
    <definedName name="a_24">WEO '[12]LINK'!$A$1:$A$42</definedName>
    <definedName name="a_25">#REF!</definedName>
    <definedName name="a_28">WEO '[12]LINK'!$A$1:$A$42</definedName>
    <definedName name="a_37">WEO '[12]LINK'!$A$1:$A$42</definedName>
    <definedName name="a_38">WEO '[12]LINK'!$A$1:$A$42</definedName>
    <definedName name="a_46">WEO '[12]LINK'!$A$1:$A$42</definedName>
    <definedName name="a_47">WEO '[12]LINK'!$A$1:$A$42</definedName>
    <definedName name="a_49">WEO '[12]LINK'!$A$1:$A$42</definedName>
    <definedName name="a_54">WEO '[12]LINK'!$A$1:$A$42</definedName>
    <definedName name="a_55">WEO '[12]LINK'!$A$1:$A$42</definedName>
    <definedName name="a_56">WEO '[12]LINK'!$A$1:$A$42</definedName>
    <definedName name="a_57">WEO '[12]LINK'!$A$1:$A$42</definedName>
    <definedName name="a_61">WEO '[12]LINK'!$A$1:$A$42</definedName>
    <definedName name="a_64">WEO '[12]LINK'!$A$1:$A$42</definedName>
    <definedName name="a_65">WEO '[12]LINK'!$A$1:$A$42</definedName>
    <definedName name="a_66">WEO '[12]LINK'!$A$1:$A$42</definedName>
    <definedName name="a47">WEO '[12]LINK'!$A$1:$A$42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'[13]Montabs'!$B$88:$CO$425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'[14]BFtab10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'[15]WEO'!#REF!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'[16]BNKLOANS_old'!$A$1:$F$40</definedName>
    <definedName name="bas1">'[17]data input'!#REF!</definedName>
    <definedName name="bas2">'[17]data input'!#REF!</definedName>
    <definedName name="bas3">'[17]data input'!#REF!</definedName>
    <definedName name="BASDAT">'[18]Annual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'[17]data input'!#REF!</definedName>
    <definedName name="BasicData">#REF!</definedName>
    <definedName name="basII">'[17]data input'!#REF!</definedName>
    <definedName name="basIII">'[17]data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'[26]BoP'!#REF!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'[12]LINK'!$A$1:$A$42</definedName>
    <definedName name="CHART2_11">#REF!</definedName>
    <definedName name="chart2_15">WEO '[12]LINK'!$A$1:$A$42</definedName>
    <definedName name="chart2_17">WEO '[12]LINK'!$A$1:$A$42</definedName>
    <definedName name="chart2_20">WEO '[12]LINK'!$A$1:$A$42</definedName>
    <definedName name="chart2_22">WEO '[12]LINK'!$A$1:$A$42</definedName>
    <definedName name="chart2_24">WEO '[12]LINK'!$A$1:$A$42</definedName>
    <definedName name="chart2_28">WEO '[12]LINK'!$A$1:$A$42</definedName>
    <definedName name="chart2_37">WEO '[12]LINK'!$A$1:$A$42</definedName>
    <definedName name="chart2_38">WEO '[12]LINK'!$A$1:$A$42</definedName>
    <definedName name="chart2_46">WEO '[12]LINK'!$A$1:$A$42</definedName>
    <definedName name="chart2_47">WEO '[12]LINK'!$A$1:$A$42</definedName>
    <definedName name="chart2_49">WEO '[12]LINK'!$A$1:$A$42</definedName>
    <definedName name="chart2_54">WEO '[12]LINK'!$A$1:$A$42</definedName>
    <definedName name="chart2_55">WEO '[12]LINK'!$A$1:$A$42</definedName>
    <definedName name="chart2_56">WEO '[12]LINK'!$A$1:$A$42</definedName>
    <definedName name="chart2_57">WEO '[12]LINK'!$A$1:$A$42</definedName>
    <definedName name="chart2_61">WEO '[12]LINK'!$A$1:$A$42</definedName>
    <definedName name="chart2_64">WEO '[12]LINK'!$A$1:$A$42</definedName>
    <definedName name="chart2_65">WEO '[12]LINK'!$A$1:$A$42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5.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'[14]BFtab10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'[13]corresp'!$A$1:$B$37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'[32]REER Forecast'!#REF!</definedName>
    <definedName name="CPIindex">'[32]REER Forecast'!#REF!</definedName>
    <definedName name="CPImonth">'[32]REER Forecast'!#REF!</definedName>
    <definedName name="CSBT">'[13]Montabs'!$B$88:$CQ$150</definedName>
    <definedName name="CSBTN">'[13]Montabs'!$B$153:$CO$202</definedName>
    <definedName name="CSBTR">'[13]Montabs'!$B$203:$CO$243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N__4.1.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'[41]EU2DBase'!$B$14:$B$31</definedName>
    <definedName name="DATESATKM">#REF!</definedName>
    <definedName name="DATESM">'[41]EU2DBase'!$B$88:$B$196</definedName>
    <definedName name="DATESMTKM">#REF!</definedName>
    <definedName name="DATESQ">'[41]EU2DBase'!$B$49:$B$72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>WEO '[12]LINK'!$A$1:$A$42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'[17]data input'!#REF!</definedName>
    <definedName name="fsan2">'[17]data input'!#REF!</definedName>
    <definedName name="fsan3">'[17]data input'!#REF!</definedName>
    <definedName name="fsI">'[17]data input'!#REF!</definedName>
    <definedName name="fsII">'[17]data input'!#REF!</definedName>
    <definedName name="fsIII">'[17]data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'[43]NPV_base'!#REF!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N_10.2.4.">#REF!</definedName>
    <definedName name="GRAND_TOTAL">#REF!</definedName>
    <definedName name="GRAPHS">'[13]interv'!$A$1:$H$23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'[26]Input'!#REF!</definedName>
    <definedName name="INPUT_4">'[26]Input'!#REF!</definedName>
    <definedName name="int">#REF!</definedName>
    <definedName name="INTER_CRED">#REF!</definedName>
    <definedName name="INTER_DEPO">#REF!</definedName>
    <definedName name="INTEREST">'[16]INT_RATES_old'!$A$1:$I$35</definedName>
    <definedName name="Interest_IDA">#REF!</definedName>
    <definedName name="Interest_NC">'[43]NPV_base'!#REF!</definedName>
    <definedName name="InterestRate">#REF!</definedName>
    <definedName name="invtab">'[14]BFtab10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'[58]Q2'!$E$63:$AH$63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'[18]Annual Raw Data'!#REF!</definedName>
    <definedName name="mflowsa">mflowsa</definedName>
    <definedName name="mflowsq">mflowsq</definedName>
    <definedName name="mgoods">'[23]CAgds'!$D$14:$BO$14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'[13]monimp'!$A$88:$F$92</definedName>
    <definedName name="MIMPALL">'[13]monimp'!$A$67:$F$88</definedName>
    <definedName name="minc">'[23]CAinc'!$D$14:$BO$14</definedName>
    <definedName name="minc_11">'[59]CAinc'!$D$14:$BO$14</definedName>
    <definedName name="MISC3">#REF!</definedName>
    <definedName name="MISC4">'[26]OUTPUT'!#REF!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'[23]CAnfs'!$D$14:$BO$14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'[13]Montabs'!$B$315:$CO$371</definedName>
    <definedName name="MONSURR">'[13]Montabs'!$B$374:$CO$425</definedName>
    <definedName name="MONSURVEY">'[13]Montabs'!$B$243:$CQ$311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'[14]BFtab10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'[41]EU2DBase'!#REF!</definedName>
    <definedName name="NAMESM">'[41]EU2DBase'!#REF!</definedName>
    <definedName name="NAMESQ">'[41]EU2DBase'!#REF!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'[58]Q2'!$E$47:$AH$47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'[13]junk'!$A$108:$F$137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'[30]weo_real'!#REF!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'[18]Index'!#REF!</definedName>
    <definedName name="PAG3">'[18]Index'!#REF!</definedName>
    <definedName name="PAG4">'[18]Index'!#REF!</definedName>
    <definedName name="PAG5">'[18]Index'!#REF!</definedName>
    <definedName name="PAG6">'[18]Index'!#REF!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'[14]BFtab10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'[32]REER Forecast'!#REF!</definedName>
    <definedName name="PPPI95">'[65]WPI'!#REF!</definedName>
    <definedName name="PPPWGT">NA()</definedName>
    <definedName name="PRICES">#REF!</definedName>
    <definedName name="print_aea">#REF!</definedName>
    <definedName name="_xlnm.Print_Area" localSheetId="0">'Sinteza - BGC sem.I 2016'!$A$2:$O$52</definedName>
    <definedName name="PRINT_AREA_MI">'[41]EU2DBase'!$C$12:$U$156</definedName>
    <definedName name="Print_Area1">'[66]Tab16_2000_'!$A$1:$G$33</definedName>
    <definedName name="Print_Area2">'[66]Tab16_2000_'!$A$1:$G$33</definedName>
    <definedName name="Print_Area3">'[66]Tab16_2000_'!$A$1:$G$33</definedName>
    <definedName name="_xlnm.Print_Titles" localSheetId="0">'Sinteza - BGC sem.I 2016'!$4:$11</definedName>
    <definedName name="PRINT_TITLES_MI">#REF!</definedName>
    <definedName name="Print1">'[67]DATA'!$A$2:$BK$75</definedName>
    <definedName name="Print2">'[67]DATA'!$A$77:$AX$111</definedName>
    <definedName name="Print3">'[67]DATA'!$A$112:$CH$112</definedName>
    <definedName name="Print4">'[67]DATA'!$A$113:$AX$125</definedName>
    <definedName name="Print5">'[67]DATA'!$A$128:$AM$133</definedName>
    <definedName name="Print6">'[67]DATA'!#REF!</definedName>
    <definedName name="Print6_9">'[67]DATA'!$A$135:$N$199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'[68]2001_02 Debt Service :Debtind'!$B$2:$J$72</definedName>
    <definedName name="PROJ">'[68]MT_Low:XMS'!$B$2:$N$57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'[69]GRAFPROM'!#REF!</definedName>
    <definedName name="ProposedCredits">#REF!</definedName>
    <definedName name="prt">'[13]real'!$A$1:$V$98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'[18]Quarterly Raw Data'!#REF!</definedName>
    <definedName name="QTAB7">'[18]Quarterly MacroFlow'!#REF!</definedName>
    <definedName name="QTAB7A">'[18]Quarterly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'[12]LINK'!$A$1:$A$42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'[70]OUT'!$L$46:$S$88</definedName>
    <definedName name="REA_SEC">'[70]OUT'!$L$191:$S$218</definedName>
    <definedName name="REAL">#REF!</definedName>
    <definedName name="REAL_SAV">'[70]OUT'!$L$8:$S$30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'[13]Montabs'!$B$482:$AJ$533</definedName>
    <definedName name="REDCBACC">'[13]Montabs'!$B$482:$AM$533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'[13]Montabs'!$B$537:$AM$589</definedName>
    <definedName name="REDMS">'[13]Montabs'!$B$536:$AJ$589</definedName>
    <definedName name="REDTab10">'[71]Documents'!$B$454:$H$501</definedName>
    <definedName name="REDTab35">'[72]RED'!#REF!</definedName>
    <definedName name="REDTab43a">#REF!</definedName>
    <definedName name="REDTab43b">#REF!</definedName>
    <definedName name="REDTab6">'[71]Documents'!$B$273:$G$320</definedName>
    <definedName name="REDTab8">'[71]Documents'!$B$349:$G$383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'[26]RES'!#REF!</definedName>
    <definedName name="RetrieveMode">'[73]Setup'!$A$1:$A$3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'[11]Output data'!#REF!</definedName>
    <definedName name="SEK">#REF!</definedName>
    <definedName name="SEL_AGRI">'[16]AGRI_old'!$A$1:$S$22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'[70]IN'!$B$22:$S$49</definedName>
    <definedName name="SHEETNAME_11">#REF!</definedName>
    <definedName name="Simple">#REF!</definedName>
    <definedName name="sitab">#REF!</definedName>
    <definedName name="sitab_11">#REF!</definedName>
    <definedName name="som1">'[17]data input'!#REF!</definedName>
    <definedName name="som2">'[17]data input'!#REF!</definedName>
    <definedName name="som3">'[17]data input'!#REF!</definedName>
    <definedName name="somI">'[17]data input'!#REF!</definedName>
    <definedName name="somII">'[17]data input'!#REF!</definedName>
    <definedName name="somIII">'[17]data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'[11]Output data'!#REF!</definedName>
    <definedName name="SRTab6">#REF!</definedName>
    <definedName name="SRTab7">'[72]RED'!#REF!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'[74]IMATA'!$B$45:$B$108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'[17]data input'!#REF!</definedName>
    <definedName name="stat2">'[17]data input'!#REF!</definedName>
    <definedName name="stat3">'[17]data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'[17]data input'!#REF!</definedName>
    <definedName name="statII">'[17]data input'!#REF!</definedName>
    <definedName name="statIII">'[17]data input'!#REF!</definedName>
    <definedName name="Stocks_Dates">'[75]a45'!#REF!</definedName>
    <definedName name="Stocks_Form">'[75]a45'!#REF!</definedName>
    <definedName name="Stocks_IDs">'[75]a45'!#REF!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'[71]Prices'!$A$99:$J$131</definedName>
    <definedName name="T11IMW">'[71]Labor'!$B$3:$J$45</definedName>
    <definedName name="T12ULC">'[71]Labor'!$B$53:$J$97</definedName>
    <definedName name="T13LFE">'[71]Labor'!$B$155:$I$200</definedName>
    <definedName name="T14EPE">'[71]Labor'!$B$256:$J$309</definedName>
    <definedName name="T15ROP">#REF!</definedName>
    <definedName name="T16OPU">#REF!</definedName>
    <definedName name="t1a">#REF!</definedName>
    <definedName name="t2a">#REF!</definedName>
    <definedName name="T2YSECREA">'[76]GDPSEC'!$A$11:$M$80</definedName>
    <definedName name="t3a">#REF!</definedName>
    <definedName name="T3YSECNOM">'[76]GDPSEC'!$A$93:$M$153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'[71]Prices'!$A$3:$R$47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'[77]RED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'[77]RED tables'!#REF!</definedName>
    <definedName name="tab23">#REF!</definedName>
    <definedName name="tab23_11">'[77]RED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'[77]RED tables'!#REF!</definedName>
    <definedName name="tab24">#REF!</definedName>
    <definedName name="tab24_11">'[77]RED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'[77]RED tables'!#REF!</definedName>
    <definedName name="tab25">#REF!</definedName>
    <definedName name="tab25_11">'[77]RED tables'!#REF!</definedName>
    <definedName name="tab25_20">#REF!</definedName>
    <definedName name="tab25_28">#REF!</definedName>
    <definedName name="tab25_66">'[77]RED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'[78]E'!$A$1:$AK$43</definedName>
    <definedName name="tab4_14">#REF!</definedName>
    <definedName name="tab4_2">#REF!</definedName>
    <definedName name="tab4_25">#REF!</definedName>
    <definedName name="tab4_28">#REF!</definedName>
    <definedName name="TAB4_66">'[78]E'!$A$1:$AK$43</definedName>
    <definedName name="tab43">#REF!</definedName>
    <definedName name="tab44">#REF!</definedName>
    <definedName name="TAB4A">'[78]E'!$B$102:$AK$153</definedName>
    <definedName name="TAB4B">'[78]E'!$B$48:$AK$100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'[18]Annual Tables'!#REF!</definedName>
    <definedName name="TAB6B">'[18]Annual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'[79]Table'!$A$1:$AA$81</definedName>
    <definedName name="Table__47">'[80]RED47'!$A$1:$I$53</definedName>
    <definedName name="Table_1">#REF!</definedName>
    <definedName name="Table_1.__Armenia__Selected_Economic_Indicators">'[16]SEI_OLD'!$A$1:$G$59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'[16]LABORMKT_OLD'!$A$1:$O$37</definedName>
    <definedName name="table_11">#REF!</definedName>
    <definedName name="Table_11._Armenia___Average_Monthly_Wages_in_the_State_Sector__1994_99__1">'[16]WAGES_old'!$A$1:$F$63</definedName>
    <definedName name="Table_12.__Armenia__Labor_Force__Employment__and_Unemployment__1994_99">'[16]EMPLOY_old'!$A$1:$H$53</definedName>
    <definedName name="Table_13._Armenia___Employment_in_the_Public_Sector__1994_99">'[16]EMPL_PUBL_old'!$A$1:$F$27</definedName>
    <definedName name="Table_14">#REF!</definedName>
    <definedName name="Table_14._Armenia___Budgetary_Sector_Employment__1994_99">'[16]EMPL_BUDG_old'!$A$1:$K$17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'[16]EXPEN_old'!$A$1:$F$25</definedName>
    <definedName name="Table_2.__Armenia___Real_Gross_Domestic_Product_Growth__1994_99">'[16]NGDP_R_old'!$A$1:$L$35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'[16]TAX_REV_old'!$A$1:$F$24</definedName>
    <definedName name="Table_21._Armenia___Accounts_of_the_Central_Bank__1994_99">'[16]CBANK_old'!$A$1:$U$46</definedName>
    <definedName name="Table_22._Armenia___Monetary_Survey__1994_99">'[16]MSURVEY_old'!$A$1:$Q$52</definedName>
    <definedName name="Table_23._Armenia___Commercial_Banks___Interest_Rates_for_Loans_and_Deposits_in_Drams_and_U.S._Dollars__1996_99">'[16]INT_RATES_old'!$A$1:$R$32</definedName>
    <definedName name="Table_24._Armenia___Treasury_Bills__1995_99">'[16]Tbill_old'!$A$1:$U$31</definedName>
    <definedName name="Table_25">#REF!</definedName>
    <definedName name="Table_25._Armenia___Quarterly_Balance_of_Payments_and_External_Financing__1995_99">'[16]BOP_Q_OLD'!$A$1:$F$74</definedName>
    <definedName name="Table_26._Armenia___Summary_External_Debt_Data__1995_99">'[16]EXTDEBT_OLD'!$A$1:$F$45</definedName>
    <definedName name="Table_27.__Armenia___Commodity_Composition_of_Trade__1995_99">'[16]COMP_TRADE'!$A$1:$F$29</definedName>
    <definedName name="Table_28._Armenia___Direction_of_Trade__1995_99">'[16]DOT'!$A$1:$F$66</definedName>
    <definedName name="Table_29._Armenia___Incorporatized_and_Partially_Privatized_Enterprises__1994_99">'[16]PRIVATE_OLD'!$A$1:$G$29</definedName>
    <definedName name="Table_3.__Armenia_Quarterly_Real_GDP_1997_99">'[16]GDP_q_old'!$A$1:$P$31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'[16]BNKIND_old'!$A$1:$M$16</definedName>
    <definedName name="Table_31._Armenia___Banking_Sector_Loans__1996_99">'[16]BNKLOANS_old'!$A$1:$O$40</definedName>
    <definedName name="Table_32._Armenia___Total_Electricity_Generation__Distribution_and_Collection__1994_99">'[16]ELECTR_old'!$A$1:$F$51</definedName>
    <definedName name="Table_33._General_Government_Tax_Revenue_in_Selected_BRO_Countries">#REF!</definedName>
    <definedName name="Table_34._General_Government_Tax_Revenue_Performance_in_Armenia_and_Comparator_Countries_1995___1998_1">'[16]taxrevSum'!$A$1:$F$52</definedName>
    <definedName name="Table_4.__Moldova____Monetary_Survey_and_Projections__1994_98_1">#REF!</definedName>
    <definedName name="Table_4._Armenia___Gross_Domestic_Product__1994_99">'[16]NGDP_old'!$A$1:$O$33</definedName>
    <definedName name="Table_4SR">#REF!</definedName>
    <definedName name="Table_5._Armenia___Production_of_Selected_Agricultural_Products__1994_99">'[16]AGRI_old'!$A$1:$S$22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'[16]INDCOM_old'!$A$1:$L$31</definedName>
    <definedName name="Table_7._Armenia___Consumer_Prices__1994_99">'[16]CPI_old'!$A$1:$I$102</definedName>
    <definedName name="Table_8.__Armenia___Selected_Energy_Prices__1994_99__1">'[16]ENERGY_old'!$A$1:$AF$25</definedName>
    <definedName name="Table_9._Armenia___Regulated_Prices_for_Main_Commodities_and_Services__1994_99__1">'[16]MAINCOM_old '!$A$1:$H$20</definedName>
    <definedName name="Table_debt">'[81]Table'!$A$3:$AB$70</definedName>
    <definedName name="Table_debt_14">#REF!</definedName>
    <definedName name="Table_debt_25">#REF!</definedName>
    <definedName name="Table_debt_new">'[82]Table'!$A$3:$AB$70</definedName>
    <definedName name="Table_debt_new_11">'[83]Table'!$A$3:$AB$70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'[70]Labor'!$A$1:$X$58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'[81]Table_GEF'!$B$2:$T$51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'[41]EU2DBase'!$C$1:$F$196</definedName>
    <definedName name="UKR2">'[41]EU2DBase'!$G$1:$U$196</definedName>
    <definedName name="UKR3">'[41]EU2DBase'!#REF!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'[13]Montabs:junk'!$B$17:$U$38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'[32]REER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'[59]CAgds'!$D$12:$BO$12</definedName>
    <definedName name="XGS">#REF!</definedName>
    <definedName name="xinc">'[23]CAinc'!$D$12:$BO$12</definedName>
    <definedName name="xinc_11">'[59]CAinc'!$D$12:$BO$12</definedName>
    <definedName name="xnfs">'[23]CAnfs'!$D$12:$BO$12</definedName>
    <definedName name="xnfs_11">'[59]CAnfs'!$D$12:$BO$12</definedName>
    <definedName name="XOF">#REF!</definedName>
    <definedName name="xr">#REF!</definedName>
    <definedName name="xxWRS_1">WEO '[12]LINK'!$A$1:$A$42</definedName>
    <definedName name="xxWRS_1_15">WEO '[12]LINK'!$A$1:$A$42</definedName>
    <definedName name="xxWRS_1_17">WEO '[12]LINK'!$A$1:$A$42</definedName>
    <definedName name="xxWRS_1_2">#REF!</definedName>
    <definedName name="xxWRS_1_20">WEO '[12]LINK'!$A$1:$A$42</definedName>
    <definedName name="xxWRS_1_22">WEO '[12]LINK'!$A$1:$A$42</definedName>
    <definedName name="xxWRS_1_24">WEO '[12]LINK'!$A$1:$A$42</definedName>
    <definedName name="xxWRS_1_28">WEO '[12]LINK'!$A$1:$A$42</definedName>
    <definedName name="xxWRS_1_37">WEO '[12]LINK'!$A$1:$A$42</definedName>
    <definedName name="xxWRS_1_38">WEO '[12]LINK'!$A$1:$A$42</definedName>
    <definedName name="xxWRS_1_46">WEO '[12]LINK'!$A$1:$A$42</definedName>
    <definedName name="xxWRS_1_47">WEO '[12]LINK'!$A$1:$A$42</definedName>
    <definedName name="xxWRS_1_49">WEO '[12]LINK'!$A$1:$A$42</definedName>
    <definedName name="xxWRS_1_54">WEO '[12]LINK'!$A$1:$A$42</definedName>
    <definedName name="xxWRS_1_55">WEO '[12]LINK'!$A$1:$A$42</definedName>
    <definedName name="xxWRS_1_56">WEO '[12]LINK'!$A$1:$A$42</definedName>
    <definedName name="xxWRS_1_57">WEO '[12]LINK'!$A$1:$A$42</definedName>
    <definedName name="xxWRS_1_61">WEO '[12]LINK'!$A$1:$A$42</definedName>
    <definedName name="xxWRS_1_63">WEO '[12]LINK'!$A$1:$A$42</definedName>
    <definedName name="xxWRS_1_64">WEO '[12]LINK'!$A$1:$A$42</definedName>
    <definedName name="xxWRS_1_65">WEO '[12]LINK'!$A$1:$A$42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'[84]Table'!$A$3:$AB$70</definedName>
    <definedName name="xxxxx_11">'[85]Table'!$A$3:$AB$70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'[86]ass'!$7:$7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'[87]oth'!$17:$17</definedName>
    <definedName name="zRoWCPIchange">#REF!</definedName>
    <definedName name="zRoWCPIchange_14">#REF!</definedName>
    <definedName name="zRoWCPIchange_25">#REF!</definedName>
    <definedName name="zSDReRate">'[87]ass'!$24:$24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'[88]до викупа'!$E$664</definedName>
  </definedNames>
  <calcPr fullCalcOnLoad="1"/>
</workbook>
</file>

<file path=xl/comments1.xml><?xml version="1.0" encoding="utf-8"?>
<comments xmlns="http://schemas.openxmlformats.org/spreadsheetml/2006/main">
  <authors>
    <author>32645493</author>
  </authors>
  <commentList>
    <comment ref="F7" authorId="0">
      <text>
        <r>
          <rPr>
            <b/>
            <sz val="9"/>
            <rFont val="Tahoma"/>
            <family val="2"/>
          </rPr>
          <t>32645493:</t>
        </r>
        <r>
          <rPr>
            <sz val="9"/>
            <rFont val="Tahoma"/>
            <family val="2"/>
          </rPr>
          <t xml:space="preserve">
actualizat 18 iulie</t>
        </r>
      </text>
    </comment>
  </commentList>
</comments>
</file>

<file path=xl/sharedStrings.xml><?xml version="1.0" encoding="utf-8"?>
<sst xmlns="http://schemas.openxmlformats.org/spreadsheetml/2006/main" count="61" uniqueCount="55">
  <si>
    <t>Anexa nr. 1</t>
  </si>
  <si>
    <t xml:space="preserve">    </t>
  </si>
  <si>
    <t>mil. lei</t>
  </si>
  <si>
    <t>% din PIB</t>
  </si>
  <si>
    <t>% din total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</si>
  <si>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</si>
  <si>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</si>
  <si>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</si>
  <si>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</si>
  <si>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</si>
  <si>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</si>
  <si>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</si>
  <si>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</si>
  <si>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</si>
  <si>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</si>
  <si>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</si>
  <si>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</si>
  <si>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</si>
  <si>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</si>
  <si>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</si>
  <si>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</si>
  <si>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</si>
  <si>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</si>
  <si>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</si>
  <si>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</si>
  <si>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</si>
  <si>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Sume incasate in contul unic (bugetul de stat)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</si>
  <si>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</si>
  <si>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</si>
  <si>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</si>
  <si>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</si>
  <si>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</si>
  <si>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</si>
  <si>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</si>
  <si>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</si>
  <si>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</si>
  <si>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</si>
  <si>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</si>
  <si>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Alte cheltuieli</t>
  </si>
  <si>
    <t>Fonduri de rezerve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</si>
  <si>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</si>
  <si>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</si>
  <si>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</si>
  <si>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</si>
  <si>
    <t>Realizări Sem I 
2015</t>
  </si>
  <si>
    <t xml:space="preserve"> EXECUŢIA BUGETULUI GENERAL CONSOLIDAT                  </t>
  </si>
  <si>
    <t>01 Ianuarie - 30 iunie</t>
  </si>
  <si>
    <t>Sume primite de la UE/alti donatori in contul platilor efectuate si prefinantari aferente cadrului financiar 2014-2020</t>
  </si>
  <si>
    <t>Proiecte cu finantare din fonduri externe nerambursabile aferente cadrului financiar 2014-2020</t>
  </si>
  <si>
    <t>Alte sume primite de la UE pentru programele operationale finantate in cadrul obiectivului convergenta</t>
  </si>
  <si>
    <t>Program Sem I
2016</t>
  </si>
  <si>
    <t>Realizări Sem I 
2016</t>
  </si>
  <si>
    <t xml:space="preserve"> Diferenţe 2016
   faţă de  </t>
  </si>
  <si>
    <t>realizări 
Sem I
2015</t>
  </si>
  <si>
    <t>program 
Sem I 
2016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</si>
</sst>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_);\(#,##0.0\)"/>
    <numFmt numFmtId="173" formatCode="#,##0.0"/>
    <numFmt numFmtId="174" formatCode="#,##0.000"/>
    <numFmt numFmtId="175" formatCode="0.0"/>
    <numFmt numFmtId="176" formatCode="#,##0.0000"/>
    <numFmt numFmtId="177" formatCode="#,##0.00000"/>
    <numFmt numFmtId="178" formatCode="0.000"/>
    <numFmt numFmtId="179" formatCode="#,##0.000000"/>
    <numFmt numFmtId="180" formatCode="0.0%"/>
    <numFmt numFmtId="181" formatCode="_(* #,##0_);_(* \(#,##0\);_(* &quot;-&quot;??_);_(@_)"/>
    <numFmt numFmtId="182" formatCode="\$#,##0_);[Red]&quot;($&quot;#,##0\)"/>
    <numFmt numFmtId="183" formatCode="&quot;   &quot;@"/>
    <numFmt numFmtId="184" formatCode="&quot;      &quot;@"/>
    <numFmt numFmtId="185" formatCode="&quot;         &quot;@"/>
    <numFmt numFmtId="186" formatCode="&quot;            &quot;@"/>
    <numFmt numFmtId="187" formatCode="&quot;               &quot;@"/>
    <numFmt numFmtId="188" formatCode="General_)"/>
    <numFmt numFmtId="189" formatCode="0.000_)"/>
    <numFmt numFmtId="190" formatCode="#,##0.0;\-#,##0.0;&quot;--&quot;"/>
    <numFmt numFmtId="191" formatCode="#,##0&quot; лв&quot;;\-#,##0&quot; лв&quot;"/>
    <numFmt numFmtId="192" formatCode="mmmm\ d&quot;, &quot;yyyy"/>
    <numFmt numFmtId="193" formatCode="_-[$€-2]* #,##0.00_-;\-[$€-2]* #,##0.00_-;_-[$€-2]* \-??_-"/>
    <numFmt numFmtId="194" formatCode="_-* #,##0\ _F_t_-;\-* #,##0\ _F_t_-;_-* &quot;- &quot;_F_t_-;_-@_-"/>
    <numFmt numFmtId="195" formatCode="_-* #,##0.00\ _F_t_-;\-* #,##0.00\ _F_t_-;_-* \-??\ _F_t_-;_-@_-"/>
    <numFmt numFmtId="196" formatCode="#."/>
    <numFmt numFmtId="197" formatCode="#,##0&quot; Kč&quot;;\-#,##0&quot; Kč&quot;"/>
    <numFmt numFmtId="198" formatCode="_-* #,##0.00&quot; Kč&quot;_-;\-* #,##0.00&quot; Kč&quot;_-;_-* \-??&quot; Kč&quot;_-;_-@_-"/>
    <numFmt numFmtId="199" formatCode="_(* #,##0_);_(* \(#,##0\);_(* \-_);_(@_)"/>
    <numFmt numFmtId="200" formatCode="_(* #,##0.00_);_(* \(#,##0.00\);_(* \-??_);_(@_)"/>
    <numFmt numFmtId="201" formatCode="_-* #,##0.00\ _F_-;\-* #,##0.00\ _F_-;_-* \-??\ _F_-;_-@_-"/>
    <numFmt numFmtId="202" formatCode="\$#,##0_);&quot;($&quot;#,##0\)"/>
    <numFmt numFmtId="203" formatCode="_(\$* #,##0_);_(\$* \(#,##0\);_(\$* \-_);_(@_)"/>
    <numFmt numFmtId="204" formatCode="_(\$* #,##0.00_);_(\$* \(#,##0.00\);_(\$* \-??_);_(@_)"/>
    <numFmt numFmtId="205" formatCode="[&gt;=0.05]#,##0.0;[&lt;=-0.05]\-#,##0.0;?0.0"/>
    <numFmt numFmtId="206" formatCode="_-* #,##0&quot; Ft&quot;_-;\-* #,##0&quot; Ft&quot;_-;_-* &quot;- Ft&quot;_-;_-@_-"/>
    <numFmt numFmtId="207" formatCode="_-* #,##0.00&quot; Ft&quot;_-;\-* #,##0.00&quot; Ft&quot;_-;_-* \-??&quot; Ft&quot;_-;_-@_-"/>
    <numFmt numFmtId="208" formatCode="[Black]#,##0.0;[Black]\-#,##0.0;;"/>
    <numFmt numFmtId="209" formatCode="[Black][&gt;0.05]#,##0.0;[Black][&lt;-0.05]\-#,##0.0;;"/>
    <numFmt numFmtId="210" formatCode="[Black][&gt;0.5]#,##0;[Black][&lt;-0.5]\-#,##0;;"/>
    <numFmt numFmtId="211" formatCode="#,##0.0____"/>
    <numFmt numFmtId="212" formatCode="#\ ##0.0"/>
    <numFmt numFmtId="213" formatCode="mmmm\ yyyy"/>
    <numFmt numFmtId="214" formatCode="_-* #,##0&quot; к.&quot;_-;\-* #,##0&quot; к.&quot;_-;_-* &quot;- к.&quot;_-;_-@_-"/>
    <numFmt numFmtId="215" formatCode="_-* #,##0.00&quot; к.&quot;_-;\-* #,##0.00&quot; к.&quot;_-;_-* \-??&quot; к.&quot;_-;_-@_-"/>
    <numFmt numFmtId="216" formatCode="_-* #,##0\ _г_р_н_._-;\-* #,##0\ _г_р_н_._-;_-* &quot;- &quot;_г_р_н_._-;_-@_-"/>
    <numFmt numFmtId="217" formatCode="_-* #,##0.00\ _г_р_н_._-;\-* #,##0.00\ _г_р_н_._-;_-* \-??\ _г_р_н_._-;_-@_-"/>
    <numFmt numFmtId="218" formatCode="_-* #,##0\ _к_._-;\-* #,##0\ _к_._-;_-* &quot;- &quot;_к_._-;_-@_-"/>
    <numFmt numFmtId="219" formatCode="_-* #,##0.00000\ _l_e_i_-;\-* #,##0.00000\ _l_e_i_-;_-* &quot;-&quot;??\ _l_e_i_-;_-@_-"/>
    <numFmt numFmtId="220" formatCode="#,##0\ \ \ \ "/>
    <numFmt numFmtId="221" formatCode="_-* #,##0.00\ _D_M_-;\-* #,##0.00\ _D_M_-;_-* &quot;-&quot;??\ _D_M_-;_-@_-"/>
    <numFmt numFmtId="222" formatCode="#,##0.0000000"/>
    <numFmt numFmtId="223" formatCode="_-* #,##0.0\ _l_e_i_-;\-* #,##0.0\ _l_e_i_-;_-* &quot;-&quot;??\ _l_e_i_-;_-@_-"/>
    <numFmt numFmtId="224" formatCode="#,##0.0_ ;\-#,##0.0\ "/>
    <numFmt numFmtId="225" formatCode="_-* #,##0.000\ _l_e_i_-;\-* #,##0.000\ _l_e_i_-;_-* &quot;-&quot;??\ _l_e_i_-;_-@_-"/>
    <numFmt numFmtId="226" formatCode="_-* #,##0.0000\ _l_e_i_-;\-* #,##0.0000\ _l_e_i_-;_-* &quot;-&quot;??\ _l_e_i_-;_-@_-"/>
    <numFmt numFmtId="227" formatCode="#,##0.00000000"/>
  </numFmts>
  <fonts count="81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3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85" fontId="1" fillId="0" borderId="0" applyFill="0" applyBorder="0" applyAlignment="0" applyProtection="0"/>
    <xf numFmtId="186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7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8" fontId="4" fillId="0" borderId="0" applyFill="0" applyBorder="0" applyAlignment="0" applyProtection="0"/>
    <xf numFmtId="188" fontId="4" fillId="0" borderId="0" applyFill="0" applyBorder="0" applyAlignment="0" applyProtection="0"/>
    <xf numFmtId="182" fontId="1" fillId="0" borderId="0" applyFill="0" applyBorder="0" applyAlignment="0" applyProtection="0"/>
    <xf numFmtId="0" fontId="5" fillId="0" borderId="1">
      <alignment/>
      <protection hidden="1"/>
    </xf>
    <xf numFmtId="188" fontId="1" fillId="20" borderId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188" fontId="8" fillId="0" borderId="0" applyFill="0" applyBorder="0" applyAlignment="0" applyProtection="0"/>
    <xf numFmtId="0" fontId="9" fillId="4" borderId="0" applyNumberFormat="0" applyBorder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88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22" borderId="5" applyNumberFormat="0" applyAlignment="0" applyProtection="0"/>
    <xf numFmtId="0" fontId="13" fillId="23" borderId="6">
      <alignment horizontal="right" vertical="center"/>
      <protection/>
    </xf>
    <xf numFmtId="0" fontId="14" fillId="23" borderId="6">
      <alignment horizontal="right" vertical="center"/>
      <protection/>
    </xf>
    <xf numFmtId="0" fontId="0" fillId="23" borderId="7">
      <alignment/>
      <protection/>
    </xf>
    <xf numFmtId="0" fontId="15" fillId="24" borderId="6">
      <alignment horizontal="center" vertical="center"/>
      <protection/>
    </xf>
    <xf numFmtId="0" fontId="13" fillId="23" borderId="6">
      <alignment horizontal="right" vertical="center"/>
      <protection/>
    </xf>
    <xf numFmtId="0" fontId="0" fillId="23" borderId="0">
      <alignment/>
      <protection/>
    </xf>
    <xf numFmtId="0" fontId="16" fillId="23" borderId="6">
      <alignment horizontal="left" vertical="center"/>
      <protection/>
    </xf>
    <xf numFmtId="0" fontId="16" fillId="23" borderId="8">
      <alignment vertical="center"/>
      <protection/>
    </xf>
    <xf numFmtId="0" fontId="17" fillId="23" borderId="9">
      <alignment vertical="center"/>
      <protection/>
    </xf>
    <xf numFmtId="0" fontId="16" fillId="23" borderId="6">
      <alignment/>
      <protection/>
    </xf>
    <xf numFmtId="0" fontId="14" fillId="23" borderId="6">
      <alignment horizontal="right" vertical="center"/>
      <protection/>
    </xf>
    <xf numFmtId="0" fontId="18" fillId="25" borderId="6">
      <alignment horizontal="left" vertical="center"/>
      <protection/>
    </xf>
    <xf numFmtId="0" fontId="18" fillId="25" borderId="6">
      <alignment horizontal="left" vertical="center"/>
      <protection/>
    </xf>
    <xf numFmtId="0" fontId="19" fillId="23" borderId="6">
      <alignment horizontal="left" vertical="center"/>
      <protection/>
    </xf>
    <xf numFmtId="0" fontId="20" fillId="23" borderId="7">
      <alignment/>
      <protection/>
    </xf>
    <xf numFmtId="0" fontId="15" fillId="20" borderId="6">
      <alignment horizontal="left" vertical="center"/>
      <protection/>
    </xf>
    <xf numFmtId="171" fontId="0" fillId="0" borderId="0" applyFill="0" applyBorder="0" applyAlignment="0" applyProtection="0"/>
    <xf numFmtId="189" fontId="21" fillId="0" borderId="0">
      <alignment/>
      <protection/>
    </xf>
    <xf numFmtId="189" fontId="21" fillId="0" borderId="0">
      <alignment/>
      <protection/>
    </xf>
    <xf numFmtId="189" fontId="21" fillId="0" borderId="0">
      <alignment/>
      <protection/>
    </xf>
    <xf numFmtId="189" fontId="21" fillId="0" borderId="0">
      <alignment/>
      <protection/>
    </xf>
    <xf numFmtId="189" fontId="21" fillId="0" borderId="0">
      <alignment/>
      <protection/>
    </xf>
    <xf numFmtId="189" fontId="21" fillId="0" borderId="0">
      <alignment/>
      <protection/>
    </xf>
    <xf numFmtId="189" fontId="21" fillId="0" borderId="0">
      <alignment/>
      <protection/>
    </xf>
    <xf numFmtId="189" fontId="21" fillId="0" borderId="0">
      <alignment/>
      <protection/>
    </xf>
    <xf numFmtId="169" fontId="0" fillId="0" borderId="0" applyFill="0" applyBorder="0" applyAlignment="0" applyProtection="0"/>
    <xf numFmtId="174" fontId="22" fillId="0" borderId="0">
      <alignment horizontal="right" vertical="top"/>
      <protection/>
    </xf>
    <xf numFmtId="190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20" fontId="24" fillId="0" borderId="11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191" fontId="0" fillId="0" borderId="0" applyFill="0" applyBorder="0" applyAlignment="0" applyProtection="0"/>
    <xf numFmtId="192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193" fontId="1" fillId="0" borderId="0" applyFill="0" applyBorder="0" applyAlignment="0" applyProtection="0"/>
    <xf numFmtId="188" fontId="27" fillId="0" borderId="0">
      <alignment/>
      <protection/>
    </xf>
    <xf numFmtId="0" fontId="28" fillId="0" borderId="0" applyNumberFormat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2" fillId="0" borderId="0">
      <alignment/>
      <protection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75" fontId="0" fillId="0" borderId="0" applyFill="0" applyBorder="0" applyAlignment="0" applyProtection="0"/>
    <xf numFmtId="1" fontId="1" fillId="0" borderId="0" applyFill="0" applyBorder="0" applyAlignment="0" applyProtection="0"/>
    <xf numFmtId="175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32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33" fillId="0" borderId="0" applyNumberFormat="0" applyFill="0" applyBorder="0" applyAlignment="0" applyProtection="0"/>
    <xf numFmtId="0" fontId="9" fillId="4" borderId="0" applyNumberFormat="0" applyBorder="0" applyAlignment="0" applyProtection="0"/>
    <xf numFmtId="188" fontId="34" fillId="20" borderId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96" fontId="38" fillId="0" borderId="0">
      <alignment/>
      <protection locked="0"/>
    </xf>
    <xf numFmtId="196" fontId="38" fillId="0" borderId="0">
      <alignment/>
      <protection locked="0"/>
    </xf>
    <xf numFmtId="188" fontId="39" fillId="0" borderId="0" applyFill="0" applyBorder="0" applyAlignment="0" applyProtection="0"/>
    <xf numFmtId="188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4" fillId="0" borderId="0">
      <alignment/>
      <protection/>
    </xf>
    <xf numFmtId="0" fontId="42" fillId="21" borderId="15" applyNumberFormat="0" applyAlignment="0" applyProtection="0"/>
    <xf numFmtId="173" fontId="1" fillId="0" borderId="0" applyFill="0" applyBorder="0" applyAlignment="0" applyProtection="0"/>
    <xf numFmtId="3" fontId="1" fillId="0" borderId="0" applyFill="0" applyBorder="0" applyAlignment="0" applyProtection="0"/>
    <xf numFmtId="0" fontId="26" fillId="7" borderId="2" applyNumberFormat="0" applyAlignment="0" applyProtection="0"/>
    <xf numFmtId="188" fontId="34" fillId="23" borderId="0" applyBorder="0" applyAlignment="0" applyProtection="0"/>
    <xf numFmtId="0" fontId="7" fillId="3" borderId="0" applyNumberFormat="0" applyBorder="0" applyAlignment="0" applyProtection="0"/>
    <xf numFmtId="0" fontId="26" fillId="7" borderId="2" applyNumberFormat="0" applyAlignment="0" applyProtection="0"/>
    <xf numFmtId="188" fontId="43" fillId="0" borderId="0" applyFill="0" applyBorder="0" applyAlignment="0" applyProtection="0"/>
    <xf numFmtId="188" fontId="43" fillId="0" borderId="0" applyFill="0" applyBorder="0" applyAlignment="0" applyProtection="0"/>
    <xf numFmtId="173" fontId="45" fillId="0" borderId="0">
      <alignment/>
      <protection/>
    </xf>
    <xf numFmtId="0" fontId="32" fillId="0" borderId="16">
      <alignment/>
      <protection/>
    </xf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188" fontId="47" fillId="0" borderId="0" applyFill="0" applyBorder="0" applyAlignment="0" applyProtection="0"/>
    <xf numFmtId="197" fontId="1" fillId="0" borderId="0" applyFill="0" applyBorder="0" applyAlignment="0" applyProtection="0"/>
    <xf numFmtId="198" fontId="1" fillId="0" borderId="0" applyFill="0" applyBorder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199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2" fontId="1" fillId="0" borderId="0" applyFill="0" applyBorder="0" applyAlignment="0" applyProtection="0"/>
    <xf numFmtId="203" fontId="1" fillId="0" borderId="0" applyFill="0" applyBorder="0" applyAlignment="0" applyProtection="0"/>
    <xf numFmtId="204" fontId="1" fillId="0" borderId="0" applyFill="0" applyBorder="0" applyAlignment="0" applyProtection="0"/>
    <xf numFmtId="203" fontId="1" fillId="0" borderId="0" applyFill="0" applyBorder="0" applyAlignment="0" applyProtection="0"/>
    <xf numFmtId="204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37" fontId="51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205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200" fontId="1" fillId="0" borderId="0" applyFill="0" applyBorder="0" applyAlignment="0" applyProtection="0"/>
    <xf numFmtId="0" fontId="42" fillId="21" borderId="15" applyNumberFormat="0" applyAlignment="0" applyProtection="0"/>
    <xf numFmtId="206" fontId="1" fillId="0" borderId="0" applyFill="0" applyBorder="0" applyAlignment="0" applyProtection="0"/>
    <xf numFmtId="207" fontId="1" fillId="0" borderId="0" applyFill="0" applyBorder="0" applyAlignment="0" applyProtection="0"/>
    <xf numFmtId="0" fontId="23" fillId="0" borderId="0">
      <alignment/>
      <protection/>
    </xf>
    <xf numFmtId="9" fontId="0" fillId="0" borderId="0" applyFill="0" applyBorder="0" applyAlignment="0" applyProtection="0"/>
    <xf numFmtId="10" fontId="1" fillId="0" borderId="0" applyFill="0" applyBorder="0" applyAlignment="0" applyProtection="0"/>
    <xf numFmtId="208" fontId="1" fillId="0" borderId="0" applyFill="0" applyBorder="0" applyAlignment="0" applyProtection="0"/>
    <xf numFmtId="209" fontId="1" fillId="0" borderId="0" applyFill="0" applyBorder="0" applyAlignment="0" applyProtection="0"/>
    <xf numFmtId="210" fontId="1" fillId="0" borderId="0" applyFill="0" applyBorder="0" applyAlignment="0" applyProtection="0"/>
    <xf numFmtId="2" fontId="1" fillId="0" borderId="0" applyFill="0" applyBorder="0" applyAlignment="0" applyProtection="0"/>
    <xf numFmtId="211" fontId="1" fillId="0" borderId="0" applyFill="0" applyBorder="0" applyAlignment="0">
      <protection/>
    </xf>
    <xf numFmtId="0" fontId="22" fillId="0" borderId="0">
      <alignment/>
      <protection/>
    </xf>
    <xf numFmtId="188" fontId="55" fillId="0" borderId="0" applyFill="0" applyBorder="0" applyAlignment="0" applyProtection="0"/>
    <xf numFmtId="175" fontId="56" fillId="0" borderId="0">
      <alignment/>
      <protection/>
    </xf>
    <xf numFmtId="0" fontId="0" fillId="28" borderId="0">
      <alignment/>
      <protection/>
    </xf>
    <xf numFmtId="0" fontId="9" fillId="4" borderId="0" applyNumberFormat="0" applyBorder="0" applyAlignment="0" applyProtection="0"/>
    <xf numFmtId="0" fontId="42" fillId="21" borderId="15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27" fillId="0" borderId="0">
      <alignment/>
      <protection/>
    </xf>
    <xf numFmtId="188" fontId="0" fillId="0" borderId="0">
      <alignment/>
      <protection/>
    </xf>
    <xf numFmtId="0" fontId="6" fillId="0" borderId="0" applyNumberFormat="0" applyFill="0" applyBorder="0" applyAlignment="0" applyProtection="0"/>
    <xf numFmtId="212" fontId="58" fillId="0" borderId="0" applyBorder="0">
      <alignment/>
      <protection/>
    </xf>
    <xf numFmtId="212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12" fontId="58" fillId="29" borderId="0" applyBorder="0">
      <alignment/>
      <protection/>
    </xf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56" fillId="20" borderId="1">
      <alignment/>
      <protection/>
    </xf>
    <xf numFmtId="0" fontId="62" fillId="0" borderId="17" applyNumberFormat="0" applyFill="0" applyAlignment="0" applyProtection="0"/>
    <xf numFmtId="0" fontId="49" fillId="0" borderId="0">
      <alignment/>
      <protection/>
    </xf>
    <xf numFmtId="0" fontId="1" fillId="0" borderId="0" applyFill="0" applyBorder="0" applyAlignment="0" applyProtection="0"/>
    <xf numFmtId="182" fontId="1" fillId="0" borderId="0" applyFill="0" applyBorder="0" applyAlignment="0" applyProtection="0"/>
    <xf numFmtId="0" fontId="12" fillId="22" borderId="5" applyNumberFormat="0" applyAlignment="0" applyProtection="0"/>
    <xf numFmtId="0" fontId="12" fillId="22" borderId="5" applyNumberFormat="0" applyAlignment="0" applyProtection="0"/>
    <xf numFmtId="203" fontId="1" fillId="0" borderId="0" applyFill="0" applyBorder="0" applyAlignment="0" applyProtection="0"/>
    <xf numFmtId="204" fontId="1" fillId="0" borderId="0" applyFill="0" applyBorder="0" applyAlignment="0" applyProtection="0"/>
    <xf numFmtId="0" fontId="6" fillId="0" borderId="0" applyNumberFormat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0" fontId="1" fillId="0" borderId="0">
      <alignment/>
      <protection/>
    </xf>
    <xf numFmtId="0" fontId="63" fillId="0" borderId="0">
      <alignment horizontal="left" wrapText="1"/>
      <protection/>
    </xf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18" applyFill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213" fontId="1" fillId="0" borderId="0">
      <alignment horizontal="right"/>
      <protection/>
    </xf>
    <xf numFmtId="188" fontId="64" fillId="0" borderId="0" applyFill="0" applyBorder="0" applyAlignment="0" applyProtection="0"/>
    <xf numFmtId="188" fontId="65" fillId="0" borderId="0" applyFill="0" applyBorder="0" applyAlignment="0" applyProtection="0"/>
    <xf numFmtId="175" fontId="25" fillId="0" borderId="0">
      <alignment horizontal="right"/>
      <protection/>
    </xf>
    <xf numFmtId="0" fontId="66" fillId="0" borderId="0" applyProtection="0">
      <alignment/>
    </xf>
    <xf numFmtId="214" fontId="1" fillId="0" borderId="0" applyFill="0" applyBorder="0" applyAlignment="0" applyProtection="0"/>
    <xf numFmtId="215" fontId="1" fillId="0" borderId="0" applyFill="0" applyBorder="0" applyAlignment="0" applyProtection="0"/>
    <xf numFmtId="0" fontId="67" fillId="0" borderId="0" applyProtection="0">
      <alignment/>
    </xf>
    <xf numFmtId="0" fontId="68" fillId="0" borderId="0" applyProtection="0">
      <alignment/>
    </xf>
    <xf numFmtId="0" fontId="66" fillId="0" borderId="19" applyProtection="0">
      <alignment/>
    </xf>
    <xf numFmtId="0" fontId="1" fillId="0" borderId="0">
      <alignment/>
      <protection/>
    </xf>
    <xf numFmtId="188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216" fontId="1" fillId="0" borderId="0" applyFill="0" applyBorder="0" applyAlignment="0" applyProtection="0"/>
    <xf numFmtId="217" fontId="1" fillId="0" borderId="0" applyFill="0" applyBorder="0" applyAlignment="0" applyProtection="0"/>
    <xf numFmtId="188" fontId="70" fillId="0" borderId="0" applyFill="0" applyBorder="0" applyAlignment="0" applyProtection="0"/>
    <xf numFmtId="188" fontId="70" fillId="0" borderId="0" applyFill="0" applyBorder="0" applyAlignment="0" applyProtection="0"/>
    <xf numFmtId="2" fontId="66" fillId="0" borderId="0" applyProtection="0">
      <alignment/>
    </xf>
    <xf numFmtId="218" fontId="1" fillId="0" borderId="0" applyFill="0" applyBorder="0" applyAlignment="0" applyProtection="0"/>
    <xf numFmtId="217" fontId="1" fillId="0" borderId="0" applyFill="0" applyBorder="0" applyAlignment="0" applyProtection="0"/>
  </cellStyleXfs>
  <cellXfs count="122">
    <xf numFmtId="0" fontId="0" fillId="0" borderId="0" xfId="0" applyFont="1" applyAlignment="1">
      <alignment/>
    </xf>
    <xf numFmtId="173" fontId="71" fillId="30" borderId="0" xfId="0" applyNumberFormat="1" applyFont="1" applyFill="1" applyAlignment="1" applyProtection="1">
      <alignment horizontal="center"/>
      <protection locked="0"/>
    </xf>
    <xf numFmtId="173" fontId="72" fillId="30" borderId="0" xfId="0" applyNumberFormat="1" applyFont="1" applyFill="1" applyAlignment="1" applyProtection="1">
      <alignment horizontal="center"/>
      <protection locked="0"/>
    </xf>
    <xf numFmtId="173" fontId="73" fillId="30" borderId="0" xfId="0" applyNumberFormat="1" applyFont="1" applyFill="1" applyAlignment="1" applyProtection="1">
      <alignment horizontal="center"/>
      <protection locked="0"/>
    </xf>
    <xf numFmtId="173" fontId="71" fillId="30" borderId="0" xfId="0" applyNumberFormat="1" applyFont="1" applyFill="1" applyBorder="1" applyAlignment="1" applyProtection="1">
      <alignment horizontal="center"/>
      <protection locked="0"/>
    </xf>
    <xf numFmtId="173" fontId="73" fillId="30" borderId="0" xfId="0" applyNumberFormat="1" applyFont="1" applyFill="1" applyAlignment="1" applyProtection="1">
      <alignment horizontal="right"/>
      <protection locked="0"/>
    </xf>
    <xf numFmtId="173" fontId="75" fillId="30" borderId="0" xfId="0" applyNumberFormat="1" applyFont="1" applyFill="1" applyBorder="1" applyAlignment="1" applyProtection="1">
      <alignment/>
      <protection locked="0"/>
    </xf>
    <xf numFmtId="173" fontId="71" fillId="30" borderId="20" xfId="0" applyNumberFormat="1" applyFont="1" applyFill="1" applyBorder="1" applyAlignment="1" applyProtection="1">
      <alignment horizontal="center"/>
      <protection locked="0"/>
    </xf>
    <xf numFmtId="173" fontId="71" fillId="30" borderId="0" xfId="0" applyNumberFormat="1" applyFont="1" applyFill="1" applyBorder="1" applyAlignment="1" applyProtection="1">
      <alignment horizontal="right"/>
      <protection locked="0"/>
    </xf>
    <xf numFmtId="173" fontId="71" fillId="30" borderId="20" xfId="0" applyNumberFormat="1" applyFont="1" applyFill="1" applyBorder="1" applyAlignment="1" applyProtection="1">
      <alignment horizontal="right"/>
      <protection locked="0"/>
    </xf>
    <xf numFmtId="173" fontId="71" fillId="30" borderId="21" xfId="0" applyNumberFormat="1" applyFont="1" applyFill="1" applyBorder="1" applyAlignment="1" applyProtection="1">
      <alignment horizontal="center"/>
      <protection locked="0"/>
    </xf>
    <xf numFmtId="173" fontId="73" fillId="30" borderId="21" xfId="0" applyNumberFormat="1" applyFont="1" applyFill="1" applyBorder="1" applyAlignment="1" applyProtection="1">
      <alignment horizontal="center" vertical="center" wrapText="1"/>
      <protection locked="0"/>
    </xf>
    <xf numFmtId="173" fontId="73" fillId="30" borderId="21" xfId="0" applyNumberFormat="1" applyFont="1" applyFill="1" applyBorder="1" applyAlignment="1" quotePrefix="1">
      <alignment horizontal="center" vertical="center" wrapText="1"/>
    </xf>
    <xf numFmtId="0" fontId="73" fillId="0" borderId="0" xfId="209" applyFont="1" applyFill="1" applyBorder="1" applyAlignment="1" quotePrefix="1">
      <alignment vertical="center" wrapText="1"/>
      <protection/>
    </xf>
    <xf numFmtId="173" fontId="74" fillId="30" borderId="22" xfId="0" applyNumberFormat="1" applyFont="1" applyFill="1" applyBorder="1" applyAlignment="1" applyProtection="1">
      <alignment horizontal="center" vertical="center"/>
      <protection locked="0"/>
    </xf>
    <xf numFmtId="0" fontId="24" fillId="0" borderId="23" xfId="209" applyFont="1" applyFill="1" applyBorder="1" applyAlignment="1">
      <alignment horizontal="center" vertical="center"/>
      <protection/>
    </xf>
    <xf numFmtId="173" fontId="24" fillId="30" borderId="23" xfId="0" applyNumberFormat="1" applyFont="1" applyFill="1" applyBorder="1" applyAlignment="1" applyProtection="1">
      <alignment horizontal="center" vertical="center" wrapText="1"/>
      <protection locked="0"/>
    </xf>
    <xf numFmtId="173" fontId="24" fillId="30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2" xfId="209" applyFont="1" applyFill="1" applyBorder="1" applyAlignment="1">
      <alignment horizontal="center" vertical="center"/>
      <protection/>
    </xf>
    <xf numFmtId="0" fontId="24" fillId="0" borderId="22" xfId="209" applyFont="1" applyFill="1" applyBorder="1" applyAlignment="1">
      <alignment horizontal="center" vertical="center" wrapText="1"/>
      <protection/>
    </xf>
    <xf numFmtId="0" fontId="73" fillId="0" borderId="0" xfId="209" applyFont="1" applyFill="1" applyBorder="1" applyAlignment="1" quotePrefix="1">
      <alignment horizontal="center" vertical="center" wrapText="1"/>
      <protection/>
    </xf>
    <xf numFmtId="173" fontId="74" fillId="30" borderId="0" xfId="0" applyNumberFormat="1" applyFont="1" applyFill="1" applyBorder="1" applyAlignment="1" applyProtection="1">
      <alignment horizontal="center" vertical="center"/>
      <protection locked="0"/>
    </xf>
    <xf numFmtId="173" fontId="71" fillId="30" borderId="23" xfId="0" applyNumberFormat="1" applyFont="1" applyFill="1" applyBorder="1" applyAlignment="1" applyProtection="1">
      <alignment horizontal="center" vertical="center"/>
      <protection locked="0"/>
    </xf>
    <xf numFmtId="173" fontId="73" fillId="30" borderId="23" xfId="0" applyNumberFormat="1" applyFont="1" applyFill="1" applyBorder="1" applyAlignment="1" applyProtection="1">
      <alignment horizontal="center" vertical="center"/>
      <protection locked="0"/>
    </xf>
    <xf numFmtId="49" fontId="73" fillId="0" borderId="23" xfId="209" applyNumberFormat="1" applyFont="1" applyFill="1" applyBorder="1" applyAlignment="1">
      <alignment horizontal="center"/>
      <protection/>
    </xf>
    <xf numFmtId="49" fontId="73" fillId="0" borderId="0" xfId="209" applyNumberFormat="1" applyFont="1" applyFill="1" applyBorder="1" applyAlignment="1">
      <alignment horizontal="center"/>
      <protection/>
    </xf>
    <xf numFmtId="173" fontId="71" fillId="30" borderId="0" xfId="0" applyNumberFormat="1" applyFont="1" applyFill="1" applyBorder="1" applyAlignment="1" applyProtection="1">
      <alignment horizontal="center" vertical="center"/>
      <protection locked="0"/>
    </xf>
    <xf numFmtId="49" fontId="73" fillId="4" borderId="0" xfId="209" applyNumberFormat="1" applyFont="1" applyFill="1" applyBorder="1" applyAlignment="1">
      <alignment horizontal="right"/>
      <protection/>
    </xf>
    <xf numFmtId="173" fontId="73" fillId="30" borderId="0" xfId="0" applyNumberFormat="1" applyFont="1" applyFill="1" applyBorder="1" applyAlignment="1" applyProtection="1">
      <alignment horizontal="center" vertical="center"/>
      <protection locked="0"/>
    </xf>
    <xf numFmtId="180" fontId="76" fillId="8" borderId="0" xfId="0" applyNumberFormat="1" applyFont="1" applyFill="1" applyBorder="1" applyAlignment="1" applyProtection="1">
      <alignment horizontal="right" vertical="center"/>
      <protection locked="0"/>
    </xf>
    <xf numFmtId="173" fontId="73" fillId="30" borderId="0" xfId="0" applyNumberFormat="1" applyFont="1" applyFill="1" applyBorder="1" applyAlignment="1" applyProtection="1">
      <alignment horizontal="left" indent="1"/>
      <protection locked="0"/>
    </xf>
    <xf numFmtId="173" fontId="73" fillId="30" borderId="0" xfId="0" applyNumberFormat="1" applyFont="1" applyFill="1" applyBorder="1" applyAlignment="1" applyProtection="1">
      <alignment horizontal="right" vertical="center"/>
      <protection locked="0"/>
    </xf>
    <xf numFmtId="173" fontId="73" fillId="30" borderId="0" xfId="0" applyNumberFormat="1" applyFont="1" applyFill="1" applyBorder="1" applyAlignment="1" applyProtection="1">
      <alignment horizontal="right" vertical="center"/>
      <protection/>
    </xf>
    <xf numFmtId="2" fontId="73" fillId="30" borderId="0" xfId="0" applyNumberFormat="1" applyFont="1" applyFill="1" applyBorder="1" applyAlignment="1" applyProtection="1">
      <alignment horizontal="right" vertical="center"/>
      <protection/>
    </xf>
    <xf numFmtId="180" fontId="76" fillId="0" borderId="0" xfId="0" applyNumberFormat="1" applyFont="1" applyFill="1" applyBorder="1" applyAlignment="1" applyProtection="1">
      <alignment horizontal="right" vertical="center"/>
      <protection locked="0"/>
    </xf>
    <xf numFmtId="173" fontId="73" fillId="30" borderId="0" xfId="0" applyNumberFormat="1" applyFont="1" applyFill="1" applyBorder="1" applyAlignment="1" applyProtection="1">
      <alignment horizontal="center"/>
      <protection locked="0"/>
    </xf>
    <xf numFmtId="173" fontId="73" fillId="30" borderId="0" xfId="0" applyNumberFormat="1" applyFont="1" applyFill="1" applyBorder="1" applyAlignment="1" applyProtection="1">
      <alignment horizontal="left" indent="2"/>
      <protection locked="0"/>
    </xf>
    <xf numFmtId="173" fontId="73" fillId="30" borderId="0" xfId="0" applyNumberFormat="1" applyFont="1" applyFill="1" applyBorder="1" applyAlignment="1" applyProtection="1">
      <alignment horizontal="left" wrapText="1" indent="4"/>
      <protection locked="0"/>
    </xf>
    <xf numFmtId="173" fontId="71" fillId="30" borderId="0" xfId="0" applyNumberFormat="1" applyFont="1" applyFill="1" applyBorder="1" applyAlignment="1" applyProtection="1">
      <alignment horizontal="left" indent="6"/>
      <protection locked="0"/>
    </xf>
    <xf numFmtId="173" fontId="71" fillId="30" borderId="0" xfId="0" applyNumberFormat="1" applyFont="1" applyFill="1" applyBorder="1" applyAlignment="1" applyProtection="1">
      <alignment horizontal="right" vertical="center"/>
      <protection/>
    </xf>
    <xf numFmtId="2" fontId="71" fillId="30" borderId="0" xfId="0" applyNumberFormat="1" applyFont="1" applyFill="1" applyBorder="1" applyAlignment="1" applyProtection="1">
      <alignment horizontal="right" vertical="center"/>
      <protection/>
    </xf>
    <xf numFmtId="180" fontId="77" fillId="0" borderId="0" xfId="0" applyNumberFormat="1" applyFont="1" applyFill="1" applyBorder="1" applyAlignment="1" applyProtection="1">
      <alignment horizontal="right" vertical="center"/>
      <protection locked="0"/>
    </xf>
    <xf numFmtId="173" fontId="71" fillId="30" borderId="0" xfId="0" applyNumberFormat="1" applyFont="1" applyFill="1" applyBorder="1" applyAlignment="1" applyProtection="1">
      <alignment horizontal="left" wrapText="1" indent="6"/>
      <protection locked="0"/>
    </xf>
    <xf numFmtId="173" fontId="73" fillId="30" borderId="0" xfId="0" applyNumberFormat="1" applyFont="1" applyFill="1" applyBorder="1" applyAlignment="1" applyProtection="1">
      <alignment horizontal="left" vertical="center" wrapText="1" indent="4"/>
      <protection/>
    </xf>
    <xf numFmtId="173" fontId="71" fillId="30" borderId="0" xfId="0" applyNumberFormat="1" applyFont="1" applyFill="1" applyBorder="1" applyAlignment="1" applyProtection="1">
      <alignment horizontal="right" vertical="center"/>
      <protection locked="0"/>
    </xf>
    <xf numFmtId="173" fontId="71" fillId="30" borderId="0" xfId="0" applyNumberFormat="1" applyFont="1" applyFill="1" applyBorder="1" applyAlignment="1" applyProtection="1">
      <alignment horizontal="left" vertical="center" wrapText="1" indent="6"/>
      <protection/>
    </xf>
    <xf numFmtId="173" fontId="71" fillId="30" borderId="0" xfId="0" applyNumberFormat="1" applyFont="1" applyFill="1" applyBorder="1" applyAlignment="1" applyProtection="1">
      <alignment horizontal="left"/>
      <protection locked="0"/>
    </xf>
    <xf numFmtId="173" fontId="71" fillId="30" borderId="0" xfId="0" applyNumberFormat="1" applyFont="1" applyFill="1" applyBorder="1" applyAlignment="1" applyProtection="1">
      <alignment horizontal="right" vertical="center"/>
      <protection/>
    </xf>
    <xf numFmtId="173" fontId="73" fillId="30" borderId="0" xfId="0" applyNumberFormat="1" applyFont="1" applyFill="1" applyBorder="1" applyAlignment="1" applyProtection="1">
      <alignment horizontal="left" vertical="center" indent="4"/>
      <protection/>
    </xf>
    <xf numFmtId="173" fontId="73" fillId="30" borderId="0" xfId="0" applyNumberFormat="1" applyFont="1" applyFill="1" applyBorder="1" applyAlignment="1">
      <alignment horizontal="left" vertical="center" indent="2"/>
    </xf>
    <xf numFmtId="173" fontId="73" fillId="30" borderId="0" xfId="0" applyNumberFormat="1" applyFont="1" applyFill="1" applyBorder="1" applyAlignment="1" applyProtection="1">
      <alignment horizontal="left" vertical="center" indent="2"/>
      <protection/>
    </xf>
    <xf numFmtId="173" fontId="77" fillId="30" borderId="0" xfId="0" applyNumberFormat="1" applyFont="1" applyFill="1" applyBorder="1" applyAlignment="1" applyProtection="1">
      <alignment horizontal="right" vertical="center"/>
      <protection locked="0"/>
    </xf>
    <xf numFmtId="173" fontId="73" fillId="30" borderId="0" xfId="0" applyNumberFormat="1" applyFont="1" applyFill="1" applyBorder="1" applyAlignment="1">
      <alignment horizontal="right" vertical="center"/>
    </xf>
    <xf numFmtId="180" fontId="76" fillId="30" borderId="0" xfId="0" applyNumberFormat="1" applyFont="1" applyFill="1" applyBorder="1" applyAlignment="1" applyProtection="1">
      <alignment horizontal="right" vertical="center"/>
      <protection locked="0"/>
    </xf>
    <xf numFmtId="173" fontId="73" fillId="30" borderId="0" xfId="0" applyNumberFormat="1" applyFont="1" applyFill="1" applyBorder="1" applyAlignment="1" applyProtection="1">
      <alignment horizontal="left" indent="1"/>
      <protection/>
    </xf>
    <xf numFmtId="173" fontId="73" fillId="30" borderId="0" xfId="0" applyNumberFormat="1" applyFont="1" applyFill="1" applyBorder="1" applyAlignment="1" applyProtection="1">
      <alignment horizontal="left" indent="2"/>
      <protection/>
    </xf>
    <xf numFmtId="180" fontId="77" fillId="0" borderId="0" xfId="0" applyNumberFormat="1" applyFont="1" applyFill="1" applyBorder="1" applyAlignment="1" applyProtection="1">
      <alignment horizontal="right"/>
      <protection locked="0"/>
    </xf>
    <xf numFmtId="180" fontId="76" fillId="0" borderId="0" xfId="0" applyNumberFormat="1" applyFont="1" applyFill="1" applyBorder="1" applyAlignment="1" applyProtection="1">
      <alignment horizontal="right"/>
      <protection locked="0"/>
    </xf>
    <xf numFmtId="173" fontId="71" fillId="30" borderId="0" xfId="0" applyNumberFormat="1" applyFont="1" applyFill="1" applyBorder="1" applyAlignment="1" applyProtection="1">
      <alignment horizontal="left" wrapText="1" indent="4"/>
      <protection/>
    </xf>
    <xf numFmtId="173" fontId="71" fillId="30" borderId="0" xfId="0" applyNumberFormat="1" applyFont="1" applyFill="1" applyBorder="1" applyAlignment="1" applyProtection="1">
      <alignment horizontal="left" indent="4"/>
      <protection/>
    </xf>
    <xf numFmtId="173" fontId="71" fillId="30" borderId="0" xfId="0" applyNumberFormat="1" applyFont="1" applyFill="1" applyBorder="1" applyAlignment="1" applyProtection="1">
      <alignment horizontal="left" vertical="center" indent="4"/>
      <protection/>
    </xf>
    <xf numFmtId="173" fontId="71" fillId="30" borderId="0" xfId="0" applyNumberFormat="1" applyFont="1" applyFill="1" applyBorder="1" applyAlignment="1" applyProtection="1">
      <alignment horizontal="left" indent="2"/>
      <protection/>
    </xf>
    <xf numFmtId="173" fontId="73" fillId="30" borderId="0" xfId="0" applyNumberFormat="1" applyFont="1" applyFill="1" applyBorder="1" applyAlignment="1" applyProtection="1">
      <alignment horizontal="right" vertical="center"/>
      <protection/>
    </xf>
    <xf numFmtId="173" fontId="73" fillId="30" borderId="0" xfId="0" applyNumberFormat="1" applyFont="1" applyFill="1" applyBorder="1" applyAlignment="1" applyProtection="1">
      <alignment horizontal="left" wrapText="1" indent="2"/>
      <protection/>
    </xf>
    <xf numFmtId="173" fontId="73" fillId="30" borderId="0" xfId="0" applyNumberFormat="1" applyFont="1" applyFill="1" applyBorder="1" applyAlignment="1">
      <alignment horizontal="left" wrapText="1" indent="1"/>
    </xf>
    <xf numFmtId="180" fontId="76" fillId="8" borderId="0" xfId="0" applyNumberFormat="1" applyFont="1" applyFill="1" applyBorder="1" applyAlignment="1" applyProtection="1">
      <alignment horizontal="right"/>
      <protection locked="0"/>
    </xf>
    <xf numFmtId="173" fontId="71" fillId="0" borderId="0" xfId="0" applyNumberFormat="1" applyFont="1" applyFill="1" applyBorder="1" applyAlignment="1" applyProtection="1">
      <alignment horizontal="left" vertical="center"/>
      <protection locked="0"/>
    </xf>
    <xf numFmtId="173" fontId="71" fillId="30" borderId="0" xfId="0" applyNumberFormat="1" applyFont="1" applyFill="1" applyAlignment="1" applyProtection="1" quotePrefix="1">
      <alignment horizontal="left"/>
      <protection locked="0"/>
    </xf>
    <xf numFmtId="173" fontId="71" fillId="30" borderId="0" xfId="0" applyNumberFormat="1" applyFont="1" applyFill="1" applyAlignment="1" applyProtection="1">
      <alignment horizontal="left"/>
      <protection locked="0"/>
    </xf>
    <xf numFmtId="173" fontId="71" fillId="30" borderId="0" xfId="0" applyNumberFormat="1" applyFont="1" applyFill="1" applyAlignment="1" applyProtection="1">
      <alignment/>
      <protection locked="0"/>
    </xf>
    <xf numFmtId="173" fontId="74" fillId="30" borderId="0" xfId="0" applyNumberFormat="1" applyFont="1" applyFill="1" applyAlignment="1" applyProtection="1">
      <alignment/>
      <protection locked="0"/>
    </xf>
    <xf numFmtId="176" fontId="71" fillId="30" borderId="0" xfId="0" applyNumberFormat="1" applyFont="1" applyFill="1" applyBorder="1" applyAlignment="1" applyProtection="1">
      <alignment horizontal="center"/>
      <protection locked="0"/>
    </xf>
    <xf numFmtId="180" fontId="77" fillId="30" borderId="0" xfId="0" applyNumberFormat="1" applyFont="1" applyFill="1" applyBorder="1" applyAlignment="1" applyProtection="1">
      <alignment horizontal="right" vertical="center"/>
      <protection locked="0"/>
    </xf>
    <xf numFmtId="173" fontId="73" fillId="30" borderId="0" xfId="0" applyNumberFormat="1" applyFont="1" applyFill="1" applyBorder="1" applyAlignment="1" applyProtection="1">
      <alignment horizontal="right" vertical="center"/>
      <protection locked="0"/>
    </xf>
    <xf numFmtId="173" fontId="73" fillId="30" borderId="0" xfId="0" applyNumberFormat="1" applyFont="1" applyFill="1" applyBorder="1" applyAlignment="1" applyProtection="1">
      <alignment horizontal="left" wrapText="1"/>
      <protection locked="0"/>
    </xf>
    <xf numFmtId="173" fontId="73" fillId="30" borderId="0" xfId="0" applyNumberFormat="1" applyFont="1" applyFill="1" applyBorder="1" applyAlignment="1" applyProtection="1">
      <alignment horizontal="left" vertical="center" wrapText="1"/>
      <protection locked="0"/>
    </xf>
    <xf numFmtId="0" fontId="73" fillId="30" borderId="21" xfId="209" applyFont="1" applyFill="1" applyBorder="1" applyAlignment="1" quotePrefix="1">
      <alignment horizontal="center" vertical="center" wrapText="1"/>
      <protection/>
    </xf>
    <xf numFmtId="4" fontId="71" fillId="30" borderId="0" xfId="0" applyNumberFormat="1" applyFont="1" applyFill="1" applyAlignment="1" applyProtection="1" quotePrefix="1">
      <alignment horizontal="left"/>
      <protection locked="0"/>
    </xf>
    <xf numFmtId="0" fontId="74" fillId="8" borderId="0" xfId="0" applyFont="1" applyFill="1" applyBorder="1" applyAlignment="1">
      <alignment wrapText="1"/>
    </xf>
    <xf numFmtId="180" fontId="73" fillId="30" borderId="0" xfId="0" applyNumberFormat="1" applyFont="1" applyFill="1" applyBorder="1" applyAlignment="1" applyProtection="1">
      <alignment horizontal="center"/>
      <protection locked="0"/>
    </xf>
    <xf numFmtId="174" fontId="73" fillId="30" borderId="0" xfId="0" applyNumberFormat="1" applyFont="1" applyFill="1" applyBorder="1" applyAlignment="1" applyProtection="1">
      <alignment horizontal="center"/>
      <protection locked="0"/>
    </xf>
    <xf numFmtId="173" fontId="73" fillId="2" borderId="0" xfId="0" applyNumberFormat="1" applyFont="1" applyFill="1" applyBorder="1" applyAlignment="1" applyProtection="1">
      <alignment horizontal="left" vertical="center"/>
      <protection locked="0"/>
    </xf>
    <xf numFmtId="173" fontId="73" fillId="2" borderId="0" xfId="0" applyNumberFormat="1" applyFont="1" applyFill="1" applyBorder="1" applyAlignment="1" applyProtection="1">
      <alignment horizontal="right" vertical="center"/>
      <protection locked="0"/>
    </xf>
    <xf numFmtId="173" fontId="73" fillId="2" borderId="0" xfId="0" applyNumberFormat="1" applyFont="1" applyFill="1" applyBorder="1" applyAlignment="1" applyProtection="1">
      <alignment horizontal="right" vertical="center"/>
      <protection/>
    </xf>
    <xf numFmtId="2" fontId="73" fillId="2" borderId="0" xfId="0" applyNumberFormat="1" applyFont="1" applyFill="1" applyBorder="1" applyAlignment="1" applyProtection="1">
      <alignment horizontal="right" vertical="center"/>
      <protection/>
    </xf>
    <xf numFmtId="180" fontId="76" fillId="2" borderId="0" xfId="0" applyNumberFormat="1" applyFont="1" applyFill="1" applyBorder="1" applyAlignment="1" applyProtection="1">
      <alignment horizontal="right" vertical="center"/>
      <protection locked="0"/>
    </xf>
    <xf numFmtId="173" fontId="73" fillId="2" borderId="0" xfId="0" applyNumberFormat="1" applyFont="1" applyFill="1" applyBorder="1" applyAlignment="1">
      <alignment horizontal="right" vertical="center"/>
    </xf>
    <xf numFmtId="173" fontId="73" fillId="2" borderId="20" xfId="0" applyNumberFormat="1" applyFont="1" applyFill="1" applyBorder="1" applyAlignment="1" applyProtection="1">
      <alignment horizontal="left" vertical="center"/>
      <protection/>
    </xf>
    <xf numFmtId="173" fontId="73" fillId="2" borderId="20" xfId="0" applyNumberFormat="1" applyFont="1" applyFill="1" applyBorder="1" applyAlignment="1" applyProtection="1">
      <alignment horizontal="right" vertical="center"/>
      <protection/>
    </xf>
    <xf numFmtId="173" fontId="71" fillId="2" borderId="20" xfId="0" applyNumberFormat="1" applyFont="1" applyFill="1" applyBorder="1" applyAlignment="1" applyProtection="1">
      <alignment horizontal="right" vertical="center"/>
      <protection/>
    </xf>
    <xf numFmtId="173" fontId="73" fillId="2" borderId="20" xfId="0" applyNumberFormat="1" applyFont="1" applyFill="1" applyBorder="1" applyAlignment="1">
      <alignment horizontal="right" vertical="center"/>
    </xf>
    <xf numFmtId="173" fontId="73" fillId="2" borderId="20" xfId="0" applyNumberFormat="1" applyFont="1" applyFill="1" applyBorder="1" applyAlignment="1" applyProtection="1">
      <alignment horizontal="right" vertical="center"/>
      <protection/>
    </xf>
    <xf numFmtId="2" fontId="71" fillId="2" borderId="20" xfId="0" applyNumberFormat="1" applyFont="1" applyFill="1" applyBorder="1" applyAlignment="1" applyProtection="1">
      <alignment horizontal="right" vertical="center"/>
      <protection/>
    </xf>
    <xf numFmtId="180" fontId="76" fillId="2" borderId="20" xfId="0" applyNumberFormat="1" applyFont="1" applyFill="1" applyBorder="1" applyAlignment="1" applyProtection="1">
      <alignment horizontal="right" vertical="center"/>
      <protection locked="0"/>
    </xf>
    <xf numFmtId="173" fontId="73" fillId="11" borderId="0" xfId="0" applyNumberFormat="1" applyFont="1" applyFill="1" applyBorder="1" applyAlignment="1" applyProtection="1">
      <alignment horizontal="left" vertical="center"/>
      <protection locked="0"/>
    </xf>
    <xf numFmtId="173" fontId="73" fillId="11" borderId="0" xfId="209" applyNumberFormat="1" applyFont="1" applyFill="1" applyBorder="1" applyAlignment="1">
      <alignment horizontal="right"/>
      <protection/>
    </xf>
    <xf numFmtId="173" fontId="73" fillId="11" borderId="0" xfId="0" applyNumberFormat="1" applyFont="1" applyFill="1" applyBorder="1" applyAlignment="1" applyProtection="1">
      <alignment horizontal="right" vertical="center"/>
      <protection locked="0"/>
    </xf>
    <xf numFmtId="49" fontId="73" fillId="11" borderId="0" xfId="209" applyNumberFormat="1" applyFont="1" applyFill="1" applyBorder="1" applyAlignment="1">
      <alignment horizontal="right"/>
      <protection/>
    </xf>
    <xf numFmtId="173" fontId="71" fillId="30" borderId="0" xfId="0" applyNumberFormat="1" applyFont="1" applyFill="1" applyBorder="1" applyAlignment="1" applyProtection="1">
      <alignment horizontal="right" vertical="center"/>
      <protection/>
    </xf>
    <xf numFmtId="173" fontId="73" fillId="30" borderId="0" xfId="0" applyNumberFormat="1" applyFont="1" applyFill="1" applyBorder="1" applyAlignment="1" applyProtection="1">
      <alignment horizontal="right" vertical="center"/>
      <protection/>
    </xf>
    <xf numFmtId="173" fontId="73" fillId="30" borderId="0" xfId="0" applyNumberFormat="1" applyFont="1" applyFill="1" applyBorder="1" applyAlignment="1">
      <alignment horizontal="right" vertical="center"/>
    </xf>
    <xf numFmtId="173" fontId="71" fillId="30" borderId="0" xfId="0" applyNumberFormat="1" applyFont="1" applyFill="1" applyBorder="1" applyAlignment="1">
      <alignment horizontal="right" vertical="center"/>
    </xf>
    <xf numFmtId="173" fontId="73" fillId="0" borderId="0" xfId="209" applyNumberFormat="1" applyFont="1" applyFill="1" applyBorder="1" applyAlignment="1">
      <alignment horizontal="right"/>
      <protection/>
    </xf>
    <xf numFmtId="173" fontId="75" fillId="0" borderId="0" xfId="0" applyNumberFormat="1" applyFont="1" applyFill="1" applyBorder="1" applyAlignment="1" applyProtection="1">
      <alignment/>
      <protection locked="0"/>
    </xf>
    <xf numFmtId="173" fontId="73" fillId="0" borderId="0" xfId="0" applyNumberFormat="1" applyFont="1" applyFill="1" applyBorder="1" applyAlignment="1" applyProtection="1">
      <alignment horizontal="right"/>
      <protection locked="0"/>
    </xf>
    <xf numFmtId="173" fontId="73" fillId="0" borderId="23" xfId="0" applyNumberFormat="1" applyFont="1" applyFill="1" applyBorder="1" applyAlignment="1" applyProtection="1">
      <alignment horizontal="center" vertical="center"/>
      <protection locked="0"/>
    </xf>
    <xf numFmtId="173" fontId="71" fillId="0" borderId="0" xfId="0" applyNumberFormat="1" applyFont="1" applyFill="1" applyAlignment="1" applyProtection="1" quotePrefix="1">
      <alignment horizontal="left"/>
      <protection locked="0"/>
    </xf>
    <xf numFmtId="173" fontId="73" fillId="0" borderId="0" xfId="0" applyNumberFormat="1" applyFont="1" applyFill="1" applyAlignment="1" applyProtection="1">
      <alignment horizontal="right"/>
      <protection locked="0"/>
    </xf>
    <xf numFmtId="173" fontId="74" fillId="0" borderId="0" xfId="0" applyNumberFormat="1" applyFont="1" applyFill="1" applyAlignment="1" applyProtection="1">
      <alignment horizontal="right"/>
      <protection locked="0"/>
    </xf>
    <xf numFmtId="173" fontId="74" fillId="0" borderId="0" xfId="0" applyNumberFormat="1" applyFont="1" applyFill="1" applyAlignment="1" applyProtection="1">
      <alignment/>
      <protection locked="0"/>
    </xf>
    <xf numFmtId="173" fontId="73" fillId="0" borderId="0" xfId="0" applyNumberFormat="1" applyFont="1" applyFill="1" applyAlignment="1" applyProtection="1">
      <alignment horizontal="center"/>
      <protection locked="0"/>
    </xf>
    <xf numFmtId="173" fontId="73" fillId="30" borderId="0" xfId="0" applyNumberFormat="1" applyFont="1" applyFill="1" applyBorder="1" applyAlignment="1" applyProtection="1">
      <alignment horizontal="right" vertical="center"/>
      <protection locked="0"/>
    </xf>
    <xf numFmtId="173" fontId="73" fillId="30" borderId="0" xfId="0" applyNumberFormat="1" applyFont="1" applyFill="1" applyBorder="1" applyAlignment="1" applyProtection="1">
      <alignment horizontal="center" vertical="center"/>
      <protection locked="0"/>
    </xf>
    <xf numFmtId="173" fontId="73" fillId="30" borderId="0" xfId="0" applyNumberFormat="1" applyFont="1" applyFill="1" applyAlignment="1" applyProtection="1">
      <alignment horizontal="right"/>
      <protection locked="0"/>
    </xf>
    <xf numFmtId="173" fontId="71" fillId="0" borderId="0" xfId="0" applyNumberFormat="1" applyFont="1" applyFill="1" applyAlignment="1" applyProtection="1">
      <alignment horizontal="left" wrapText="1"/>
      <protection locked="0"/>
    </xf>
    <xf numFmtId="0" fontId="73" fillId="0" borderId="24" xfId="209" applyFont="1" applyFill="1" applyBorder="1" applyAlignment="1">
      <alignment horizontal="center" vertical="center" wrapText="1"/>
      <protection/>
    </xf>
    <xf numFmtId="0" fontId="73" fillId="0" borderId="24" xfId="209" applyFont="1" applyFill="1" applyBorder="1" applyAlignment="1" quotePrefix="1">
      <alignment horizontal="center" vertical="center" wrapText="1"/>
      <protection/>
    </xf>
    <xf numFmtId="173" fontId="73" fillId="30" borderId="24" xfId="0" applyNumberFormat="1" applyFont="1" applyFill="1" applyBorder="1" applyAlignment="1">
      <alignment horizontal="center" vertical="center" wrapText="1"/>
    </xf>
    <xf numFmtId="173" fontId="73" fillId="30" borderId="24" xfId="0" applyNumberFormat="1" applyFont="1" applyFill="1" applyBorder="1" applyAlignment="1" quotePrefix="1">
      <alignment horizontal="center" vertical="center" wrapText="1"/>
    </xf>
    <xf numFmtId="0" fontId="73" fillId="30" borderId="24" xfId="209" applyFont="1" applyFill="1" applyBorder="1" applyAlignment="1">
      <alignment horizontal="center" vertical="center" wrapText="1"/>
      <protection/>
    </xf>
    <xf numFmtId="0" fontId="0" fillId="30" borderId="24" xfId="0" applyFont="1" applyFill="1" applyBorder="1" applyAlignment="1">
      <alignment/>
    </xf>
    <xf numFmtId="0" fontId="74" fillId="2" borderId="0" xfId="0" applyFont="1" applyFill="1" applyBorder="1" applyAlignment="1" quotePrefix="1">
      <alignment horizontal="center" vertical="center" wrapText="1"/>
    </xf>
  </cellXfs>
  <cellStyles count="290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 % - Accent1" xfId="18"/>
    <cellStyle name="20 % - Accent2" xfId="19"/>
    <cellStyle name="20 % - Accent3" xfId="20"/>
    <cellStyle name="20 % - Accent4" xfId="21"/>
    <cellStyle name="20 % - Accent5" xfId="22"/>
    <cellStyle name="20 % - Accent6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 indents" xfId="30"/>
    <cellStyle name="4 indents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5 indents" xfId="44"/>
    <cellStyle name="60 % - Accent1" xfId="45"/>
    <cellStyle name="60 % - Accent2" xfId="46"/>
    <cellStyle name="60 % - Accent3" xfId="47"/>
    <cellStyle name="60 % - Accent4" xfId="48"/>
    <cellStyle name="60 % - Accent5" xfId="49"/>
    <cellStyle name="60 % - Accent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eia?nnueea" xfId="63"/>
    <cellStyle name="Ãèïåðññûëêà" xfId="64"/>
    <cellStyle name="al_laroux_7_laroux_1_²ðò²Ê´²ÜÎ?_x001F_Normal_laroux_7_laroux_1_²ÜºÈÆø?0*Normal_laroux_7_laroux_1_²ÜºÈÆø (³é³Ýó Ø.)?" xfId="65"/>
    <cellStyle name="Array" xfId="66"/>
    <cellStyle name="Array Enter" xfId="67"/>
    <cellStyle name="Avertissement" xfId="68"/>
    <cellStyle name="Bad" xfId="69"/>
    <cellStyle name="Body" xfId="70"/>
    <cellStyle name="Bun" xfId="71"/>
    <cellStyle name="Calcul" xfId="72"/>
    <cellStyle name="Calculation" xfId="73"/>
    <cellStyle name="Celkem" xfId="74"/>
    <cellStyle name="Cellule liée" xfId="75"/>
    <cellStyle name="Celulă legată" xfId="76"/>
    <cellStyle name="Check Cell" xfId="77"/>
    <cellStyle name="clsAltData" xfId="78"/>
    <cellStyle name="clsAltMRVData" xfId="79"/>
    <cellStyle name="clsBlank" xfId="80"/>
    <cellStyle name="clsColumnHeader" xfId="81"/>
    <cellStyle name="clsData" xfId="82"/>
    <cellStyle name="clsDefault" xfId="83"/>
    <cellStyle name="clsFooter" xfId="84"/>
    <cellStyle name="clsIndexTableData" xfId="85"/>
    <cellStyle name="clsIndexTableHdr" xfId="86"/>
    <cellStyle name="clsIndexTableTitle" xfId="87"/>
    <cellStyle name="clsMRVData" xfId="88"/>
    <cellStyle name="clsReportFooter" xfId="89"/>
    <cellStyle name="clsReportHeader" xfId="90"/>
    <cellStyle name="clsRowHeader" xfId="91"/>
    <cellStyle name="clsScale" xfId="92"/>
    <cellStyle name="clsSection" xfId="93"/>
    <cellStyle name="Comma" xfId="94"/>
    <cellStyle name="Comma  - Style1" xfId="95"/>
    <cellStyle name="Comma  - Style2" xfId="96"/>
    <cellStyle name="Comma  - Style3" xfId="97"/>
    <cellStyle name="Comma  - Style4" xfId="98"/>
    <cellStyle name="Comma  - Style5" xfId="99"/>
    <cellStyle name="Comma  - Style6" xfId="100"/>
    <cellStyle name="Comma  - Style7" xfId="101"/>
    <cellStyle name="Comma  - Style8" xfId="102"/>
    <cellStyle name="Comma [0]" xfId="103"/>
    <cellStyle name="Comma(3)" xfId="104"/>
    <cellStyle name="Comma[mine]" xfId="105"/>
    <cellStyle name="Comma0" xfId="106"/>
    <cellStyle name="Comma0 - Style3" xfId="107"/>
    <cellStyle name="Comma0_040902bgr_bop_active" xfId="108"/>
    <cellStyle name="Commentaire" xfId="109"/>
    <cellStyle name="cucu" xfId="110"/>
    <cellStyle name="Curren - Style3" xfId="111"/>
    <cellStyle name="Curren - Style4" xfId="112"/>
    <cellStyle name="Currency" xfId="113"/>
    <cellStyle name="Currency [0]" xfId="114"/>
    <cellStyle name="Currency0" xfId="115"/>
    <cellStyle name="Date" xfId="116"/>
    <cellStyle name="Datum" xfId="117"/>
    <cellStyle name="Dezimal [0]_laroux" xfId="118"/>
    <cellStyle name="Dezimal_laroux" xfId="119"/>
    <cellStyle name="Entrée" xfId="120"/>
    <cellStyle name="Eronat" xfId="121"/>
    <cellStyle name="Euro" xfId="122"/>
    <cellStyle name="Excel.Chart" xfId="123"/>
    <cellStyle name="Explanatory Text" xfId="124"/>
    <cellStyle name="Ezres [0]_10mell99" xfId="125"/>
    <cellStyle name="Ezres_10mell99" xfId="126"/>
    <cellStyle name="F2" xfId="127"/>
    <cellStyle name="F3" xfId="128"/>
    <cellStyle name="F4" xfId="129"/>
    <cellStyle name="F5" xfId="130"/>
    <cellStyle name="F5 - Style8" xfId="131"/>
    <cellStyle name="F6" xfId="132"/>
    <cellStyle name="F6 - Style5" xfId="133"/>
    <cellStyle name="F7" xfId="134"/>
    <cellStyle name="F7 - Style7" xfId="135"/>
    <cellStyle name="F8" xfId="136"/>
    <cellStyle name="F8 - Style6" xfId="137"/>
    <cellStyle name="Finanční0" xfId="138"/>
    <cellStyle name="Finanení0" xfId="139"/>
    <cellStyle name="Finanèní0" xfId="140"/>
    <cellStyle name="Fixed" xfId="141"/>
    <cellStyle name="Fixed (0)" xfId="142"/>
    <cellStyle name="Fixed (1)" xfId="143"/>
    <cellStyle name="Fixed (2)" xfId="144"/>
    <cellStyle name="Fixed_BGR_FIS" xfId="145"/>
    <cellStyle name="fixed0 - Style4" xfId="146"/>
    <cellStyle name="Fixed1 - Style1" xfId="147"/>
    <cellStyle name="Fixed1 - Style2" xfId="148"/>
    <cellStyle name="Fixed2 - Style2" xfId="149"/>
    <cellStyle name="Followed Hyperlink" xfId="150"/>
    <cellStyle name="Good" xfId="151"/>
    <cellStyle name="Grey" xfId="152"/>
    <cellStyle name="Heading 1" xfId="153"/>
    <cellStyle name="Heading 2" xfId="154"/>
    <cellStyle name="Heading 3" xfId="155"/>
    <cellStyle name="Heading 4" xfId="156"/>
    <cellStyle name="Heading1 1" xfId="157"/>
    <cellStyle name="Heading2" xfId="158"/>
    <cellStyle name="Hiperhivatkozás" xfId="159"/>
    <cellStyle name="Hipervínculo_IIF" xfId="160"/>
    <cellStyle name="Hyperlink" xfId="161"/>
    <cellStyle name="Iau?iue_Eeno1" xfId="162"/>
    <cellStyle name="Îáû÷íûé_AMD" xfId="163"/>
    <cellStyle name="Ieșire" xfId="164"/>
    <cellStyle name="imf-one decimal" xfId="165"/>
    <cellStyle name="imf-zero decimal" xfId="166"/>
    <cellStyle name="Input" xfId="167"/>
    <cellStyle name="Input [yellow]" xfId="168"/>
    <cellStyle name="Insatisfaisant" xfId="169"/>
    <cellStyle name="Intrare" xfId="170"/>
    <cellStyle name="Ioe?uaaaoayny aeia?nnueea" xfId="171"/>
    <cellStyle name="Îòêðûâàâøàÿñÿ ãèïåðññûëêà" xfId="172"/>
    <cellStyle name="Label" xfId="173"/>
    <cellStyle name="leftli - Style3" xfId="174"/>
    <cellStyle name="Linked Cell" xfId="175"/>
    <cellStyle name="MacroCode" xfId="176"/>
    <cellStyle name="Már látott hiperhivatkozás" xfId="177"/>
    <cellStyle name="Měna0" xfId="178"/>
    <cellStyle name="měny_DEFLÁTORY  3q 1998" xfId="179"/>
    <cellStyle name="Millares [0]_11.1.3. bis" xfId="180"/>
    <cellStyle name="Millares_11.1.3. bis" xfId="181"/>
    <cellStyle name="Milliers [0]_Encours - Apr rééch" xfId="182"/>
    <cellStyle name="Milliers_Cash flows projection" xfId="183"/>
    <cellStyle name="Mina0" xfId="184"/>
    <cellStyle name="Mìna0" xfId="185"/>
    <cellStyle name="Moneda [0]_11.1.3. bis" xfId="186"/>
    <cellStyle name="Moneda_11.1.3. bis" xfId="187"/>
    <cellStyle name="Monétaire [0]_Encours - Apr rééch" xfId="188"/>
    <cellStyle name="Monétaire_Encours - Apr rééch" xfId="189"/>
    <cellStyle name="Navadno_Slo" xfId="190"/>
    <cellStyle name="Nedefinován" xfId="191"/>
    <cellStyle name="Neutral" xfId="192"/>
    <cellStyle name="Neutre" xfId="193"/>
    <cellStyle name="Neutru" xfId="194"/>
    <cellStyle name="no dec" xfId="195"/>
    <cellStyle name="No-definido" xfId="196"/>
    <cellStyle name="Normaali_CENTRAL" xfId="197"/>
    <cellStyle name="Normal - Modelo1" xfId="198"/>
    <cellStyle name="Normal - Style1" xfId="199"/>
    <cellStyle name="Normal - Style2" xfId="200"/>
    <cellStyle name="Normal - Style3" xfId="201"/>
    <cellStyle name="Normal - Style5" xfId="202"/>
    <cellStyle name="Normal - Style6" xfId="203"/>
    <cellStyle name="Normal - Style7" xfId="204"/>
    <cellStyle name="Normal - Style8" xfId="205"/>
    <cellStyle name="Normal 2" xfId="206"/>
    <cellStyle name="Normal Table" xfId="207"/>
    <cellStyle name="Normál_10mell99" xfId="208"/>
    <cellStyle name="Normal_realizari.bugete.2005" xfId="209"/>
    <cellStyle name="normálne_HDP-OD~1" xfId="210"/>
    <cellStyle name="normální_agricult_1" xfId="211"/>
    <cellStyle name="Normßl - Style1" xfId="212"/>
    <cellStyle name="Notă" xfId="213"/>
    <cellStyle name="Note" xfId="214"/>
    <cellStyle name="Ôèíàíñîâûé_Tranche" xfId="215"/>
    <cellStyle name="Output" xfId="216"/>
    <cellStyle name="Pénznem [0]_10mell99" xfId="217"/>
    <cellStyle name="Pénznem_10mell99" xfId="218"/>
    <cellStyle name="Percen - Style1" xfId="219"/>
    <cellStyle name="Percent" xfId="220"/>
    <cellStyle name="Percent [2]" xfId="221"/>
    <cellStyle name="percentage difference" xfId="222"/>
    <cellStyle name="percentage difference one decimal" xfId="223"/>
    <cellStyle name="percentage difference zero decimal" xfId="224"/>
    <cellStyle name="Pevný" xfId="225"/>
    <cellStyle name="Presentation" xfId="226"/>
    <cellStyle name="Publication" xfId="227"/>
    <cellStyle name="Red Text" xfId="228"/>
    <cellStyle name="reduced" xfId="229"/>
    <cellStyle name="s1" xfId="230"/>
    <cellStyle name="Satisfaisant" xfId="231"/>
    <cellStyle name="Sortie" xfId="232"/>
    <cellStyle name="Standard_laroux" xfId="233"/>
    <cellStyle name="STYL1 - Style1" xfId="234"/>
    <cellStyle name="Style1" xfId="235"/>
    <cellStyle name="Text" xfId="236"/>
    <cellStyle name="Text avertisment" xfId="237"/>
    <cellStyle name="text BoldBlack" xfId="238"/>
    <cellStyle name="text BoldUnderline" xfId="239"/>
    <cellStyle name="text BoldUnderlineER" xfId="240"/>
    <cellStyle name="text BoldUndlnBlack" xfId="241"/>
    <cellStyle name="Text explicativ" xfId="242"/>
    <cellStyle name="text LightGreen" xfId="243"/>
    <cellStyle name="Texte explicatif" xfId="244"/>
    <cellStyle name="Title" xfId="245"/>
    <cellStyle name="Titlu" xfId="246"/>
    <cellStyle name="Titlu 1" xfId="247"/>
    <cellStyle name="Titlu 2" xfId="248"/>
    <cellStyle name="Titlu 3" xfId="249"/>
    <cellStyle name="Titlu 4" xfId="250"/>
    <cellStyle name="Titre" xfId="251"/>
    <cellStyle name="Titre 1" xfId="252"/>
    <cellStyle name="Titre 2" xfId="253"/>
    <cellStyle name="Titre 3" xfId="254"/>
    <cellStyle name="Titre 4" xfId="255"/>
    <cellStyle name="TopGrey" xfId="256"/>
    <cellStyle name="Total" xfId="257"/>
    <cellStyle name="Undefiniert" xfId="258"/>
    <cellStyle name="ux?_x0018_Normal_laroux_7_laroux_1?&quot;Normal_laroux_7_laroux_1_²ðò²Ê´²ÜÎ?_x001F_Normal_laroux_7_laroux_1_²ÜºÈÆø?0*Normal_laro" xfId="259"/>
    <cellStyle name="ux_1_²ÜºÈÆø (³é³Ýó Ø.)?_x0007_!ß&quot;VQ_x0006_?_x0006_?ults?_x0006_$Currency [0]_laroux_5_results_Sheet1?_x001C_Currency [0]_laroux_5_Sheet1?_x0015_Cur" xfId="260"/>
    <cellStyle name="Verificare celulă" xfId="261"/>
    <cellStyle name="Vérification" xfId="262"/>
    <cellStyle name="Währung [0]_laroux" xfId="263"/>
    <cellStyle name="Währung_laroux" xfId="264"/>
    <cellStyle name="Warning Text" xfId="265"/>
    <cellStyle name="WebAnchor1" xfId="266"/>
    <cellStyle name="WebAnchor2" xfId="267"/>
    <cellStyle name="WebAnchor3" xfId="268"/>
    <cellStyle name="WebAnchor4" xfId="269"/>
    <cellStyle name="WebAnchor5" xfId="270"/>
    <cellStyle name="WebAnchor6" xfId="271"/>
    <cellStyle name="WebAnchor7" xfId="272"/>
    <cellStyle name="Webexclude" xfId="273"/>
    <cellStyle name="WebFN" xfId="274"/>
    <cellStyle name="WebFN1" xfId="275"/>
    <cellStyle name="WebFN2" xfId="276"/>
    <cellStyle name="WebFN3" xfId="277"/>
    <cellStyle name="WebFN4" xfId="278"/>
    <cellStyle name="WebHR" xfId="279"/>
    <cellStyle name="WebIndent1" xfId="280"/>
    <cellStyle name="WebIndent1wFN3" xfId="281"/>
    <cellStyle name="WebIndent2" xfId="282"/>
    <cellStyle name="WebNoBR" xfId="283"/>
    <cellStyle name="Záhlaví 1" xfId="284"/>
    <cellStyle name="Záhlaví 2" xfId="285"/>
    <cellStyle name="zero" xfId="286"/>
    <cellStyle name="ДАТА" xfId="287"/>
    <cellStyle name="Денежный [0]_453" xfId="288"/>
    <cellStyle name="Денежный_453" xfId="289"/>
    <cellStyle name="ЗАГОЛОВОК1" xfId="290"/>
    <cellStyle name="ЗАГОЛОВОК2" xfId="291"/>
    <cellStyle name="ИТОГОВЫЙ" xfId="292"/>
    <cellStyle name="Обычный_02-682" xfId="293"/>
    <cellStyle name="Открывавшаяся гиперссылка_Table_B_1999_2000_2001" xfId="294"/>
    <cellStyle name="ПРОЦЕНТНЫЙ_BOPENGC" xfId="295"/>
    <cellStyle name="ТЕКСТ" xfId="296"/>
    <cellStyle name="Тысячи [0]_Dk98" xfId="297"/>
    <cellStyle name="Тысячи_Dk98" xfId="298"/>
    <cellStyle name="УровеньСтолб_1_Структура державного боргу" xfId="299"/>
    <cellStyle name="УровеньСтрок_1_Структура державного боргу" xfId="300"/>
    <cellStyle name="ФИКСИРОВАННЫЙ" xfId="301"/>
    <cellStyle name="Финансовый [0]_453" xfId="302"/>
    <cellStyle name="Финансовый_1 квартал-уточ.платежі" xfId="3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R179"/>
  <sheetViews>
    <sheetView showZeros="0" tabSelected="1" view="pageBreakPreview" zoomScale="75" zoomScaleNormal="75" zoomScaleSheetLayoutView="75" zoomScalePageLayoutView="0" workbookViewId="0" topLeftCell="A1">
      <selection activeCell="B24" sqref="B24"/>
    </sheetView>
  </sheetViews>
  <sheetFormatPr defaultColWidth="8.8515625" defaultRowHeight="19.5" customHeight="1"/>
  <cols>
    <col min="1" max="1" width="55.421875" style="1" customWidth="1"/>
    <col min="2" max="2" width="13.00390625" style="1" customWidth="1"/>
    <col min="3" max="3" width="7.7109375" style="1" customWidth="1"/>
    <col min="4" max="4" width="8.140625" style="1" customWidth="1"/>
    <col min="5" max="5" width="2.140625" style="1" customWidth="1"/>
    <col min="6" max="6" width="13.00390625" style="1" customWidth="1"/>
    <col min="7" max="8" width="8.140625" style="1" customWidth="1"/>
    <col min="9" max="9" width="2.421875" style="1" customWidth="1"/>
    <col min="10" max="10" width="11.421875" style="110" customWidth="1"/>
    <col min="11" max="11" width="8.421875" style="3" customWidth="1"/>
    <col min="12" max="12" width="7.8515625" style="3" customWidth="1"/>
    <col min="13" max="13" width="2.28125" style="3" customWidth="1"/>
    <col min="14" max="14" width="11.421875" style="3" bestFit="1" customWidth="1"/>
    <col min="15" max="15" width="10.00390625" style="4" bestFit="1" customWidth="1"/>
    <col min="16" max="16" width="4.57421875" style="4" customWidth="1"/>
    <col min="17" max="17" width="14.140625" style="4" customWidth="1"/>
    <col min="18" max="18" width="8.8515625" style="4" customWidth="1"/>
    <col min="19" max="19" width="11.140625" style="4" customWidth="1"/>
    <col min="20" max="16384" width="8.8515625" style="4" customWidth="1"/>
  </cols>
  <sheetData>
    <row r="1" spans="9:10" ht="17.25" customHeight="1">
      <c r="I1" s="2"/>
      <c r="J1" s="102"/>
    </row>
    <row r="2" spans="9:15" ht="18">
      <c r="I2" s="2"/>
      <c r="J2" s="102"/>
      <c r="N2" s="113" t="s">
        <v>0</v>
      </c>
      <c r="O2" s="113"/>
    </row>
    <row r="3" spans="1:16" ht="18.75" customHeight="1">
      <c r="A3" s="121" t="s">
        <v>45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78"/>
    </row>
    <row r="4" spans="1:16" ht="18" customHeight="1">
      <c r="A4" s="121" t="s">
        <v>46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78"/>
    </row>
    <row r="5" spans="1:14" ht="15">
      <c r="A5" s="6"/>
      <c r="B5" s="6"/>
      <c r="C5" s="6"/>
      <c r="D5" s="6"/>
      <c r="E5" s="6"/>
      <c r="F5" s="6"/>
      <c r="G5" s="6"/>
      <c r="H5" s="6"/>
      <c r="I5" s="6"/>
      <c r="J5" s="103"/>
      <c r="K5" s="6"/>
      <c r="L5" s="6"/>
      <c r="M5" s="6"/>
      <c r="N5" s="6"/>
    </row>
    <row r="6" spans="1:14" ht="16.5" thickBot="1">
      <c r="A6" s="4" t="s">
        <v>1</v>
      </c>
      <c r="B6" s="4"/>
      <c r="C6" s="4"/>
      <c r="D6" s="4"/>
      <c r="E6" s="7"/>
      <c r="F6" s="4"/>
      <c r="G6" s="4"/>
      <c r="H6" s="4"/>
      <c r="I6" s="7"/>
      <c r="J6" s="104"/>
      <c r="K6" s="8"/>
      <c r="L6" s="8"/>
      <c r="M6" s="9"/>
      <c r="N6" s="8"/>
    </row>
    <row r="7" spans="1:16" ht="36" customHeight="1">
      <c r="A7" s="10"/>
      <c r="B7" s="117" t="s">
        <v>44</v>
      </c>
      <c r="C7" s="118"/>
      <c r="D7" s="118"/>
      <c r="E7" s="76"/>
      <c r="F7" s="119" t="s">
        <v>50</v>
      </c>
      <c r="G7" s="120"/>
      <c r="H7" s="120"/>
      <c r="I7" s="11"/>
      <c r="J7" s="117" t="s">
        <v>51</v>
      </c>
      <c r="K7" s="118"/>
      <c r="L7" s="118"/>
      <c r="M7" s="12"/>
      <c r="N7" s="115" t="s">
        <v>52</v>
      </c>
      <c r="O7" s="116"/>
      <c r="P7" s="13"/>
    </row>
    <row r="8" spans="1:16" s="21" customFormat="1" ht="42.75">
      <c r="A8" s="14"/>
      <c r="B8" s="15" t="s">
        <v>2</v>
      </c>
      <c r="C8" s="16" t="s">
        <v>3</v>
      </c>
      <c r="D8" s="16" t="s">
        <v>4</v>
      </c>
      <c r="E8" s="17"/>
      <c r="F8" s="15" t="s">
        <v>2</v>
      </c>
      <c r="G8" s="16" t="s">
        <v>3</v>
      </c>
      <c r="H8" s="16" t="s">
        <v>4</v>
      </c>
      <c r="I8" s="17"/>
      <c r="J8" s="18" t="s">
        <v>2</v>
      </c>
      <c r="K8" s="16" t="s">
        <v>3</v>
      </c>
      <c r="L8" s="16" t="s">
        <v>4</v>
      </c>
      <c r="M8" s="17"/>
      <c r="N8" s="19" t="s">
        <v>53</v>
      </c>
      <c r="O8" s="19" t="s">
        <v>54</v>
      </c>
      <c r="P8" s="20"/>
    </row>
    <row r="9" spans="1:16" s="26" customFormat="1" ht="9.75" customHeight="1">
      <c r="A9" s="22"/>
      <c r="B9" s="22"/>
      <c r="C9" s="22"/>
      <c r="D9" s="22"/>
      <c r="E9" s="22"/>
      <c r="F9" s="22"/>
      <c r="G9" s="22"/>
      <c r="H9" s="22"/>
      <c r="I9" s="22"/>
      <c r="J9" s="105"/>
      <c r="K9" s="23"/>
      <c r="L9" s="23"/>
      <c r="M9" s="23"/>
      <c r="N9" s="23"/>
      <c r="O9" s="24"/>
      <c r="P9" s="25"/>
    </row>
    <row r="10" spans="1:16" s="26" customFormat="1" ht="18" customHeight="1">
      <c r="A10" s="94" t="s">
        <v>5</v>
      </c>
      <c r="B10" s="95">
        <v>712832.3</v>
      </c>
      <c r="C10" s="96"/>
      <c r="D10" s="96"/>
      <c r="E10" s="96"/>
      <c r="F10" s="96">
        <v>757031</v>
      </c>
      <c r="G10" s="96"/>
      <c r="H10" s="96"/>
      <c r="I10" s="96"/>
      <c r="J10" s="96">
        <v>757031</v>
      </c>
      <c r="K10" s="96"/>
      <c r="L10" s="96"/>
      <c r="M10" s="96"/>
      <c r="N10" s="96"/>
      <c r="O10" s="97"/>
      <c r="P10" s="27"/>
    </row>
    <row r="11" spans="10:16" s="26" customFormat="1" ht="8.25" customHeight="1">
      <c r="J11" s="112"/>
      <c r="K11" s="28"/>
      <c r="L11" s="28"/>
      <c r="M11" s="28"/>
      <c r="N11" s="28"/>
      <c r="O11" s="25"/>
      <c r="P11" s="25"/>
    </row>
    <row r="12" spans="1:16" s="28" customFormat="1" ht="35.25" customHeight="1">
      <c r="A12" s="81" t="s">
        <v>6</v>
      </c>
      <c r="B12" s="82">
        <f>B13+B29+B30+B32+B31+B33+B34</f>
        <v>110611.09294215002</v>
      </c>
      <c r="C12" s="83">
        <f aca="true" t="shared" si="0" ref="C12:C32">B12/$B$10*100</f>
        <v>15.517126951479332</v>
      </c>
      <c r="D12" s="83">
        <f aca="true" t="shared" si="1" ref="D12:D32">B12/B$12*100</f>
        <v>100</v>
      </c>
      <c r="E12" s="83"/>
      <c r="F12" s="82">
        <f>F13+F29+F30+F32+F31+F33+F34</f>
        <v>113097.53</v>
      </c>
      <c r="G12" s="83">
        <f aca="true" t="shared" si="2" ref="G12:G47">F12/$F$10*100</f>
        <v>14.939616739605116</v>
      </c>
      <c r="H12" s="83">
        <f aca="true" t="shared" si="3" ref="H12:H32">F12/F$12*100</f>
        <v>100</v>
      </c>
      <c r="I12" s="83"/>
      <c r="J12" s="82">
        <f>J13+J29+J30+J32+J31+J33+J34</f>
        <v>108390.45941539334</v>
      </c>
      <c r="K12" s="83">
        <f aca="true" t="shared" si="4" ref="K12:K18">J12/$J$10*100</f>
        <v>14.317836312567561</v>
      </c>
      <c r="L12" s="83">
        <f aca="true" t="shared" si="5" ref="L12:L18">J12/J$12*100</f>
        <v>100</v>
      </c>
      <c r="M12" s="84"/>
      <c r="N12" s="85">
        <f aca="true" t="shared" si="6" ref="N12:N28">J12/B12</f>
        <v>0.9799239527637786</v>
      </c>
      <c r="O12" s="85">
        <f aca="true" t="shared" si="7" ref="O12:O28">J12/F12</f>
        <v>0.9583804298413355</v>
      </c>
      <c r="P12" s="29"/>
    </row>
    <row r="13" spans="1:16" s="35" customFormat="1" ht="24.75" customHeight="1">
      <c r="A13" s="30" t="s">
        <v>7</v>
      </c>
      <c r="B13" s="31">
        <f>B14+B27+B28</f>
        <v>105848.77897215</v>
      </c>
      <c r="C13" s="32">
        <f t="shared" si="0"/>
        <v>14.849043593023211</v>
      </c>
      <c r="D13" s="32">
        <f t="shared" si="1"/>
        <v>95.69454216270088</v>
      </c>
      <c r="E13" s="32"/>
      <c r="F13" s="31">
        <f>F14+F27+F28</f>
        <v>107220.97</v>
      </c>
      <c r="G13" s="32">
        <f t="shared" si="2"/>
        <v>14.163352623604581</v>
      </c>
      <c r="H13" s="32">
        <f t="shared" si="3"/>
        <v>94.8039890880022</v>
      </c>
      <c r="I13" s="32"/>
      <c r="J13" s="111">
        <f>J14+J27+J28</f>
        <v>106647.59636106</v>
      </c>
      <c r="K13" s="32">
        <f t="shared" si="4"/>
        <v>14.087612840301123</v>
      </c>
      <c r="L13" s="32">
        <f t="shared" si="5"/>
        <v>98.39205123427513</v>
      </c>
      <c r="M13" s="33"/>
      <c r="N13" s="53">
        <f t="shared" si="6"/>
        <v>1.0075467794401312</v>
      </c>
      <c r="O13" s="53">
        <f t="shared" si="7"/>
        <v>0.994652411380535</v>
      </c>
      <c r="P13" s="34"/>
    </row>
    <row r="14" spans="1:16" s="35" customFormat="1" ht="25.5" customHeight="1">
      <c r="A14" s="36" t="s">
        <v>8</v>
      </c>
      <c r="B14" s="31">
        <f>B15+B19+B20+B25+B26</f>
        <v>69109.732561</v>
      </c>
      <c r="C14" s="32">
        <f t="shared" si="0"/>
        <v>9.695089933635161</v>
      </c>
      <c r="D14" s="32">
        <f t="shared" si="1"/>
        <v>62.47992920307245</v>
      </c>
      <c r="E14" s="32"/>
      <c r="F14" s="31">
        <f>F15+F19+F20+F25+F26</f>
        <v>67395.28199999999</v>
      </c>
      <c r="G14" s="32">
        <f t="shared" si="2"/>
        <v>8.902578890428527</v>
      </c>
      <c r="H14" s="32">
        <f t="shared" si="3"/>
        <v>59.59041015307761</v>
      </c>
      <c r="I14" s="32"/>
      <c r="J14" s="111">
        <f>J15+J19+J20+J25+J26</f>
        <v>68743.759571</v>
      </c>
      <c r="K14" s="32">
        <f t="shared" si="4"/>
        <v>9.080706017455032</v>
      </c>
      <c r="L14" s="32">
        <f t="shared" si="5"/>
        <v>63.42233434729513</v>
      </c>
      <c r="M14" s="33"/>
      <c r="N14" s="53">
        <f t="shared" si="6"/>
        <v>0.9947044652549195</v>
      </c>
      <c r="O14" s="53">
        <f t="shared" si="7"/>
        <v>1.0200084862171808</v>
      </c>
      <c r="P14" s="34"/>
    </row>
    <row r="15" spans="1:16" s="35" customFormat="1" ht="40.5" customHeight="1">
      <c r="A15" s="37" t="s">
        <v>9</v>
      </c>
      <c r="B15" s="31">
        <f>B16+B17+B18</f>
        <v>20609.936749999997</v>
      </c>
      <c r="C15" s="32">
        <f t="shared" si="0"/>
        <v>2.89127425202253</v>
      </c>
      <c r="D15" s="32">
        <f t="shared" si="1"/>
        <v>18.632793693467132</v>
      </c>
      <c r="E15" s="32"/>
      <c r="F15" s="31">
        <f>F16+F17+F18</f>
        <v>20650.308</v>
      </c>
      <c r="G15" s="32">
        <f t="shared" si="2"/>
        <v>2.727802163980075</v>
      </c>
      <c r="H15" s="32">
        <f t="shared" si="3"/>
        <v>18.258849684869336</v>
      </c>
      <c r="I15" s="32"/>
      <c r="J15" s="111">
        <f>J16+J17+J18</f>
        <v>21833.142082</v>
      </c>
      <c r="K15" s="32">
        <f t="shared" si="4"/>
        <v>2.884048616503155</v>
      </c>
      <c r="L15" s="32">
        <f t="shared" si="5"/>
        <v>20.143047828893426</v>
      </c>
      <c r="M15" s="33"/>
      <c r="N15" s="53">
        <f>J15/B15</f>
        <v>1.0593502710288523</v>
      </c>
      <c r="O15" s="53">
        <f>J15/F15</f>
        <v>1.0572792464887206</v>
      </c>
      <c r="P15" s="34"/>
    </row>
    <row r="16" spans="1:16" ht="25.5" customHeight="1">
      <c r="A16" s="38" t="s">
        <v>10</v>
      </c>
      <c r="B16" s="39">
        <v>6841.818466</v>
      </c>
      <c r="C16" s="39">
        <f t="shared" si="0"/>
        <v>0.9598075825127452</v>
      </c>
      <c r="D16" s="39">
        <f t="shared" si="1"/>
        <v>6.185472256004463</v>
      </c>
      <c r="E16" s="39"/>
      <c r="F16" s="39">
        <v>7160.874000000001</v>
      </c>
      <c r="G16" s="39">
        <f t="shared" si="2"/>
        <v>0.945915556958698</v>
      </c>
      <c r="H16" s="39">
        <f t="shared" si="3"/>
        <v>6.331591857045862</v>
      </c>
      <c r="I16" s="39"/>
      <c r="J16" s="98">
        <v>7695.4169999999995</v>
      </c>
      <c r="K16" s="32">
        <f t="shared" si="4"/>
        <v>1.0165260075214886</v>
      </c>
      <c r="L16" s="32">
        <f t="shared" si="5"/>
        <v>7.099718039304773</v>
      </c>
      <c r="M16" s="40"/>
      <c r="N16" s="72">
        <f t="shared" si="6"/>
        <v>1.1247619384001353</v>
      </c>
      <c r="O16" s="72">
        <f t="shared" si="7"/>
        <v>1.0746477315478529</v>
      </c>
      <c r="P16" s="41"/>
    </row>
    <row r="17" spans="1:16" ht="18" customHeight="1">
      <c r="A17" s="38" t="s">
        <v>11</v>
      </c>
      <c r="B17" s="39">
        <v>13039.881269</v>
      </c>
      <c r="C17" s="39">
        <f t="shared" si="0"/>
        <v>1.8293056121334565</v>
      </c>
      <c r="D17" s="39">
        <f t="shared" si="1"/>
        <v>11.788945323793069</v>
      </c>
      <c r="E17" s="39"/>
      <c r="F17" s="39">
        <v>12910.731</v>
      </c>
      <c r="G17" s="39">
        <f t="shared" si="2"/>
        <v>1.7054428418387093</v>
      </c>
      <c r="H17" s="39">
        <f t="shared" si="3"/>
        <v>11.415572913042398</v>
      </c>
      <c r="I17" s="39"/>
      <c r="J17" s="98">
        <v>13339.392081999998</v>
      </c>
      <c r="K17" s="32">
        <f t="shared" si="4"/>
        <v>1.7620668218342443</v>
      </c>
      <c r="L17" s="32">
        <f t="shared" si="5"/>
        <v>12.306795407959651</v>
      </c>
      <c r="M17" s="40"/>
      <c r="N17" s="72">
        <f t="shared" si="6"/>
        <v>1.0229688297631998</v>
      </c>
      <c r="O17" s="72">
        <f t="shared" si="7"/>
        <v>1.033201921874137</v>
      </c>
      <c r="P17" s="41"/>
    </row>
    <row r="18" spans="1:16" ht="30" customHeight="1">
      <c r="A18" s="42" t="s">
        <v>12</v>
      </c>
      <c r="B18" s="39">
        <v>728.2370149999999</v>
      </c>
      <c r="C18" s="39">
        <f t="shared" si="0"/>
        <v>0.10216105737632819</v>
      </c>
      <c r="D18" s="39">
        <f t="shared" si="1"/>
        <v>0.6583761136696031</v>
      </c>
      <c r="E18" s="39"/>
      <c r="F18" s="39">
        <v>578.703</v>
      </c>
      <c r="G18" s="39">
        <f t="shared" si="2"/>
        <v>0.07644376518266754</v>
      </c>
      <c r="H18" s="39">
        <f t="shared" si="3"/>
        <v>0.5116849147810744</v>
      </c>
      <c r="I18" s="39"/>
      <c r="J18" s="98">
        <v>798.333</v>
      </c>
      <c r="K18" s="32">
        <f t="shared" si="4"/>
        <v>0.10545578714742196</v>
      </c>
      <c r="L18" s="32">
        <f t="shared" si="5"/>
        <v>0.7365343816290003</v>
      </c>
      <c r="M18" s="40"/>
      <c r="N18" s="72">
        <f t="shared" si="6"/>
        <v>1.0962543561452998</v>
      </c>
      <c r="O18" s="72">
        <f t="shared" si="7"/>
        <v>1.3795211014976594</v>
      </c>
      <c r="P18" s="41"/>
    </row>
    <row r="19" spans="1:16" ht="24" customHeight="1">
      <c r="A19" s="37" t="s">
        <v>13</v>
      </c>
      <c r="B19" s="32">
        <v>3554.182199</v>
      </c>
      <c r="C19" s="32">
        <f t="shared" si="0"/>
        <v>0.49860004926824997</v>
      </c>
      <c r="D19" s="32">
        <f t="shared" si="1"/>
        <v>3.2132240125851115</v>
      </c>
      <c r="E19" s="32"/>
      <c r="F19" s="32">
        <v>3806.03</v>
      </c>
      <c r="G19" s="32">
        <f t="shared" si="2"/>
        <v>0.5027574828507684</v>
      </c>
      <c r="H19" s="32">
        <f t="shared" si="3"/>
        <v>3.3652635915214066</v>
      </c>
      <c r="I19" s="32"/>
      <c r="J19" s="99">
        <v>3776.7850000000003</v>
      </c>
      <c r="K19" s="32">
        <f aca="true" t="shared" si="8" ref="K19:K32">J19/$J$10*100</f>
        <v>0.4988943649599555</v>
      </c>
      <c r="L19" s="32">
        <f aca="true" t="shared" si="9" ref="L19:L32">J19/J$12*100</f>
        <v>3.4844256776566724</v>
      </c>
      <c r="M19" s="33"/>
      <c r="N19" s="53">
        <f t="shared" si="6"/>
        <v>1.0626312295027058</v>
      </c>
      <c r="O19" s="53">
        <f t="shared" si="7"/>
        <v>0.9923161404403014</v>
      </c>
      <c r="P19" s="34"/>
    </row>
    <row r="20" spans="1:16" ht="23.25" customHeight="1">
      <c r="A20" s="43" t="s">
        <v>14</v>
      </c>
      <c r="B20" s="31">
        <f>B21+B22+B23+B24</f>
        <v>44353.587688</v>
      </c>
      <c r="C20" s="62">
        <f t="shared" si="0"/>
        <v>6.222163009167795</v>
      </c>
      <c r="D20" s="32">
        <f t="shared" si="1"/>
        <v>40.098679534065425</v>
      </c>
      <c r="E20" s="32"/>
      <c r="F20" s="31">
        <f>F21+F22+F23+F24</f>
        <v>42357.005999999994</v>
      </c>
      <c r="G20" s="62">
        <f t="shared" si="2"/>
        <v>5.595148151132515</v>
      </c>
      <c r="H20" s="32">
        <f t="shared" si="3"/>
        <v>37.45175159881917</v>
      </c>
      <c r="I20" s="32"/>
      <c r="J20" s="111">
        <f>J21+J22+J23+J24</f>
        <v>42203.726489</v>
      </c>
      <c r="K20" s="32">
        <f t="shared" si="8"/>
        <v>5.57490069614058</v>
      </c>
      <c r="L20" s="32">
        <f t="shared" si="9"/>
        <v>38.93675395106438</v>
      </c>
      <c r="M20" s="33"/>
      <c r="N20" s="53">
        <f t="shared" si="6"/>
        <v>0.9515290349424957</v>
      </c>
      <c r="O20" s="53">
        <f t="shared" si="7"/>
        <v>0.9963812477444701</v>
      </c>
      <c r="P20" s="34"/>
    </row>
    <row r="21" spans="1:16" ht="20.25" customHeight="1">
      <c r="A21" s="38" t="s">
        <v>15</v>
      </c>
      <c r="B21" s="44">
        <v>29181.068</v>
      </c>
      <c r="C21" s="39">
        <f t="shared" si="0"/>
        <v>4.093679256677903</v>
      </c>
      <c r="D21" s="39">
        <f t="shared" si="1"/>
        <v>26.381683087845264</v>
      </c>
      <c r="E21" s="39"/>
      <c r="F21" s="44">
        <v>26007.597999999998</v>
      </c>
      <c r="G21" s="39">
        <f t="shared" si="2"/>
        <v>3.4354733161521787</v>
      </c>
      <c r="H21" s="39">
        <f t="shared" si="3"/>
        <v>22.995725901352575</v>
      </c>
      <c r="I21" s="39"/>
      <c r="J21" s="98">
        <v>26414.142</v>
      </c>
      <c r="K21" s="39">
        <f t="shared" si="8"/>
        <v>3.489175740491473</v>
      </c>
      <c r="L21" s="39">
        <f t="shared" si="9"/>
        <v>24.36943448940556</v>
      </c>
      <c r="M21" s="40"/>
      <c r="N21" s="72">
        <f t="shared" si="6"/>
        <v>0.9051807836505504</v>
      </c>
      <c r="O21" s="72">
        <f t="shared" si="7"/>
        <v>1.0156317396170151</v>
      </c>
      <c r="P21" s="41"/>
    </row>
    <row r="22" spans="1:16" ht="18" customHeight="1">
      <c r="A22" s="38" t="s">
        <v>16</v>
      </c>
      <c r="B22" s="44">
        <v>12003.269216</v>
      </c>
      <c r="C22" s="39">
        <f t="shared" si="0"/>
        <v>1.6838840237738948</v>
      </c>
      <c r="D22" s="39">
        <f t="shared" si="1"/>
        <v>10.851777065685221</v>
      </c>
      <c r="E22" s="39"/>
      <c r="F22" s="44">
        <v>12671.911000000002</v>
      </c>
      <c r="G22" s="39">
        <f t="shared" si="2"/>
        <v>1.6738959170760515</v>
      </c>
      <c r="H22" s="39">
        <f t="shared" si="3"/>
        <v>11.204410034418967</v>
      </c>
      <c r="I22" s="39"/>
      <c r="J22" s="98">
        <v>12928.418238</v>
      </c>
      <c r="K22" s="39">
        <f t="shared" si="8"/>
        <v>1.707779237309965</v>
      </c>
      <c r="L22" s="39">
        <f t="shared" si="9"/>
        <v>11.927634874628032</v>
      </c>
      <c r="M22" s="40"/>
      <c r="N22" s="72">
        <f t="shared" si="6"/>
        <v>1.0770747539984193</v>
      </c>
      <c r="O22" s="72">
        <f t="shared" si="7"/>
        <v>1.020242190621446</v>
      </c>
      <c r="P22" s="41"/>
    </row>
    <row r="23" spans="1:16" s="46" customFormat="1" ht="27" customHeight="1">
      <c r="A23" s="45" t="s">
        <v>17</v>
      </c>
      <c r="B23" s="44">
        <v>1591.330327</v>
      </c>
      <c r="C23" s="39">
        <f t="shared" si="0"/>
        <v>0.22324049106641208</v>
      </c>
      <c r="D23" s="39">
        <f t="shared" si="1"/>
        <v>1.4386715515344117</v>
      </c>
      <c r="E23" s="39"/>
      <c r="F23" s="44">
        <v>1994.5509999999997</v>
      </c>
      <c r="G23" s="39">
        <f t="shared" si="2"/>
        <v>0.26347018814288975</v>
      </c>
      <c r="H23" s="39">
        <f t="shared" si="3"/>
        <v>1.7635672503192596</v>
      </c>
      <c r="I23" s="39"/>
      <c r="J23" s="98">
        <v>1039.1081920000001</v>
      </c>
      <c r="K23" s="39">
        <f t="shared" si="8"/>
        <v>0.13726098297163525</v>
      </c>
      <c r="L23" s="39">
        <f t="shared" si="9"/>
        <v>0.9586712683057681</v>
      </c>
      <c r="M23" s="40"/>
      <c r="N23" s="72">
        <f t="shared" si="6"/>
        <v>0.6529808264000992</v>
      </c>
      <c r="O23" s="72">
        <f t="shared" si="7"/>
        <v>0.5209734882687884</v>
      </c>
      <c r="P23" s="41"/>
    </row>
    <row r="24" spans="1:16" ht="46.5" customHeight="1">
      <c r="A24" s="45" t="s">
        <v>18</v>
      </c>
      <c r="B24" s="44">
        <v>1577.9201449999998</v>
      </c>
      <c r="C24" s="39">
        <f t="shared" si="0"/>
        <v>0.22135923764958457</v>
      </c>
      <c r="D24" s="39">
        <f t="shared" si="1"/>
        <v>1.4265478290005302</v>
      </c>
      <c r="E24" s="39"/>
      <c r="F24" s="44">
        <v>1682.946</v>
      </c>
      <c r="G24" s="47">
        <f t="shared" si="2"/>
        <v>0.22230872976139682</v>
      </c>
      <c r="H24" s="39">
        <f t="shared" si="3"/>
        <v>1.488048412728377</v>
      </c>
      <c r="I24" s="39"/>
      <c r="J24" s="98">
        <v>1822.058059</v>
      </c>
      <c r="K24" s="39">
        <f t="shared" si="8"/>
        <v>0.24068473536750806</v>
      </c>
      <c r="L24" s="39">
        <f t="shared" si="9"/>
        <v>1.6810133187250202</v>
      </c>
      <c r="M24" s="40"/>
      <c r="N24" s="72">
        <f t="shared" si="6"/>
        <v>1.1547213366744868</v>
      </c>
      <c r="O24" s="72">
        <f t="shared" si="7"/>
        <v>1.082659847077684</v>
      </c>
      <c r="P24" s="41"/>
    </row>
    <row r="25" spans="1:16" s="35" customFormat="1" ht="35.25" customHeight="1">
      <c r="A25" s="43" t="s">
        <v>19</v>
      </c>
      <c r="B25" s="73">
        <v>353.453414</v>
      </c>
      <c r="C25" s="32">
        <f t="shared" si="0"/>
        <v>0.04958437124692582</v>
      </c>
      <c r="D25" s="32">
        <f t="shared" si="1"/>
        <v>0.31954608222238373</v>
      </c>
      <c r="E25" s="32"/>
      <c r="F25" s="73">
        <v>362.47</v>
      </c>
      <c r="G25" s="32">
        <f t="shared" si="2"/>
        <v>0.04788046988828727</v>
      </c>
      <c r="H25" s="32">
        <f t="shared" si="3"/>
        <v>0.32049329459272896</v>
      </c>
      <c r="I25" s="32"/>
      <c r="J25" s="99">
        <v>469.255</v>
      </c>
      <c r="K25" s="32">
        <f t="shared" si="8"/>
        <v>0.06198623306046912</v>
      </c>
      <c r="L25" s="32">
        <f t="shared" si="9"/>
        <v>0.4329301698054779</v>
      </c>
      <c r="M25" s="33"/>
      <c r="N25" s="53">
        <f t="shared" si="6"/>
        <v>1.3276289927135914</v>
      </c>
      <c r="O25" s="53">
        <f t="shared" si="7"/>
        <v>1.2946036913399728</v>
      </c>
      <c r="P25" s="34"/>
    </row>
    <row r="26" spans="1:16" s="35" customFormat="1" ht="17.25" customHeight="1">
      <c r="A26" s="48" t="s">
        <v>20</v>
      </c>
      <c r="B26" s="73">
        <v>238.57250999999997</v>
      </c>
      <c r="C26" s="32">
        <f t="shared" si="0"/>
        <v>0.03346825192966143</v>
      </c>
      <c r="D26" s="32">
        <f t="shared" si="1"/>
        <v>0.21568588073239112</v>
      </c>
      <c r="E26" s="32"/>
      <c r="F26" s="73">
        <v>219.46800000000002</v>
      </c>
      <c r="G26" s="32">
        <f t="shared" si="2"/>
        <v>0.028990622576882587</v>
      </c>
      <c r="H26" s="32">
        <f t="shared" si="3"/>
        <v>0.1940519832749663</v>
      </c>
      <c r="I26" s="32"/>
      <c r="J26" s="99">
        <v>460.851</v>
      </c>
      <c r="K26" s="32">
        <f t="shared" si="8"/>
        <v>0.06087610679087119</v>
      </c>
      <c r="L26" s="32">
        <f t="shared" si="9"/>
        <v>0.42517671987517297</v>
      </c>
      <c r="M26" s="33"/>
      <c r="N26" s="53">
        <f t="shared" si="6"/>
        <v>1.9317020221650854</v>
      </c>
      <c r="O26" s="53">
        <f t="shared" si="7"/>
        <v>2.0998551041609708</v>
      </c>
      <c r="P26" s="34"/>
    </row>
    <row r="27" spans="1:16" s="35" customFormat="1" ht="18" customHeight="1">
      <c r="A27" s="49" t="s">
        <v>21</v>
      </c>
      <c r="B27" s="73">
        <v>27706.993281</v>
      </c>
      <c r="C27" s="32">
        <f t="shared" si="0"/>
        <v>3.8868880213480783</v>
      </c>
      <c r="D27" s="32">
        <f t="shared" si="1"/>
        <v>25.049018632779312</v>
      </c>
      <c r="E27" s="32"/>
      <c r="F27" s="73">
        <v>30554.946000000004</v>
      </c>
      <c r="G27" s="32">
        <f t="shared" si="2"/>
        <v>4.036155190474366</v>
      </c>
      <c r="H27" s="32">
        <f t="shared" si="3"/>
        <v>27.01645738859196</v>
      </c>
      <c r="I27" s="32"/>
      <c r="J27" s="99">
        <v>29464.681649000006</v>
      </c>
      <c r="K27" s="32">
        <f t="shared" si="8"/>
        <v>3.8921367353516576</v>
      </c>
      <c r="L27" s="32">
        <f t="shared" si="9"/>
        <v>27.18383316014943</v>
      </c>
      <c r="M27" s="33"/>
      <c r="N27" s="53">
        <f t="shared" si="6"/>
        <v>1.0634384377320847</v>
      </c>
      <c r="O27" s="53">
        <f t="shared" si="7"/>
        <v>0.9643179094147312</v>
      </c>
      <c r="P27" s="34"/>
    </row>
    <row r="28" spans="1:16" s="35" customFormat="1" ht="18.75" customHeight="1">
      <c r="A28" s="50" t="s">
        <v>22</v>
      </c>
      <c r="B28" s="73">
        <v>9032.053130150001</v>
      </c>
      <c r="C28" s="32">
        <f t="shared" si="0"/>
        <v>1.267065638039971</v>
      </c>
      <c r="D28" s="32">
        <f t="shared" si="1"/>
        <v>8.165594326849114</v>
      </c>
      <c r="E28" s="32"/>
      <c r="F28" s="73">
        <v>9270.742</v>
      </c>
      <c r="G28" s="32">
        <f t="shared" si="2"/>
        <v>1.2246185427016858</v>
      </c>
      <c r="H28" s="32">
        <f t="shared" si="3"/>
        <v>8.197121546332621</v>
      </c>
      <c r="I28" s="32"/>
      <c r="J28" s="99">
        <v>8439.155141059999</v>
      </c>
      <c r="K28" s="32">
        <f t="shared" si="8"/>
        <v>1.1147700874944353</v>
      </c>
      <c r="L28" s="32">
        <f t="shared" si="9"/>
        <v>7.785883726830566</v>
      </c>
      <c r="M28" s="33"/>
      <c r="N28" s="53">
        <f t="shared" si="6"/>
        <v>0.9343562332344079</v>
      </c>
      <c r="O28" s="53">
        <f t="shared" si="7"/>
        <v>0.9102998596077853</v>
      </c>
      <c r="P28" s="34"/>
    </row>
    <row r="29" spans="1:16" s="35" customFormat="1" ht="19.5" customHeight="1">
      <c r="A29" s="74" t="s">
        <v>23</v>
      </c>
      <c r="B29" s="73">
        <v>448.48791099999994</v>
      </c>
      <c r="C29" s="32">
        <f t="shared" si="0"/>
        <v>0.06291632842675618</v>
      </c>
      <c r="D29" s="32">
        <f t="shared" si="1"/>
        <v>0.4054637731810142</v>
      </c>
      <c r="E29" s="32"/>
      <c r="F29" s="73">
        <v>449.488</v>
      </c>
      <c r="G29" s="32">
        <f t="shared" si="2"/>
        <v>0.059375111455145166</v>
      </c>
      <c r="H29" s="32">
        <f t="shared" si="3"/>
        <v>0.3974339669487035</v>
      </c>
      <c r="I29" s="32"/>
      <c r="J29" s="99">
        <v>347.024879</v>
      </c>
      <c r="K29" s="32">
        <f t="shared" si="8"/>
        <v>0.04584024683269245</v>
      </c>
      <c r="L29" s="32">
        <f t="shared" si="9"/>
        <v>0.32016183054457686</v>
      </c>
      <c r="M29" s="33"/>
      <c r="N29" s="53">
        <f>J29/B29</f>
        <v>0.7737664059355215</v>
      </c>
      <c r="O29" s="53">
        <f>J29/F29</f>
        <v>0.7720448132096963</v>
      </c>
      <c r="P29" s="34"/>
    </row>
    <row r="30" spans="1:16" s="35" customFormat="1" ht="18" customHeight="1">
      <c r="A30" s="74" t="s">
        <v>24</v>
      </c>
      <c r="B30" s="73">
        <v>3.249023999999999</v>
      </c>
      <c r="C30" s="32">
        <f t="shared" si="0"/>
        <v>0.0004557907939917985</v>
      </c>
      <c r="D30" s="32">
        <f t="shared" si="1"/>
        <v>0.0029373401108144276</v>
      </c>
      <c r="E30" s="32"/>
      <c r="F30" s="73">
        <v>10.42900000000003</v>
      </c>
      <c r="G30" s="32">
        <f t="shared" si="2"/>
        <v>0.0013776186179958324</v>
      </c>
      <c r="H30" s="32">
        <f t="shared" si="3"/>
        <v>0.009221244707996745</v>
      </c>
      <c r="I30" s="32"/>
      <c r="J30" s="99">
        <v>0</v>
      </c>
      <c r="K30" s="32">
        <f t="shared" si="8"/>
        <v>0</v>
      </c>
      <c r="L30" s="32">
        <f t="shared" si="9"/>
        <v>0</v>
      </c>
      <c r="M30" s="33"/>
      <c r="N30" s="53">
        <f>J30/B30</f>
        <v>0</v>
      </c>
      <c r="O30" s="53">
        <f>J30/F30</f>
        <v>0</v>
      </c>
      <c r="P30" s="34"/>
    </row>
    <row r="31" spans="1:16" s="35" customFormat="1" ht="30" customHeight="1">
      <c r="A31" s="75" t="s">
        <v>25</v>
      </c>
      <c r="B31" s="73">
        <v>3998.5839549999996</v>
      </c>
      <c r="C31" s="32">
        <f t="shared" si="0"/>
        <v>0.5609431496019469</v>
      </c>
      <c r="D31" s="32">
        <f t="shared" si="1"/>
        <v>3.614993621924768</v>
      </c>
      <c r="E31" s="32"/>
      <c r="F31" s="73">
        <v>627.072</v>
      </c>
      <c r="G31" s="32">
        <f t="shared" si="2"/>
        <v>0.08283306760225143</v>
      </c>
      <c r="H31" s="32">
        <f t="shared" si="3"/>
        <v>0.5544524270335524</v>
      </c>
      <c r="I31" s="32"/>
      <c r="J31" s="99">
        <v>477.08567733333336</v>
      </c>
      <c r="K31" s="32">
        <f t="shared" si="8"/>
        <v>0.06302062627994538</v>
      </c>
      <c r="L31" s="32">
        <f t="shared" si="9"/>
        <v>0.4401546777331759</v>
      </c>
      <c r="M31" s="33"/>
      <c r="N31" s="53">
        <f>J31/B31</f>
        <v>0.1193136577104415</v>
      </c>
      <c r="O31" s="53">
        <f>J31/F31</f>
        <v>0.7608148304075663</v>
      </c>
      <c r="P31" s="34"/>
    </row>
    <row r="32" spans="1:16" ht="14.25" customHeight="1">
      <c r="A32" s="74" t="s">
        <v>26</v>
      </c>
      <c r="B32" s="73">
        <v>-97.948419</v>
      </c>
      <c r="C32" s="32">
        <f t="shared" si="0"/>
        <v>-0.013740738038946888</v>
      </c>
      <c r="D32" s="32">
        <f t="shared" si="1"/>
        <v>-0.08855207592174083</v>
      </c>
      <c r="E32" s="32"/>
      <c r="F32" s="73">
        <v>0</v>
      </c>
      <c r="G32" s="32">
        <f t="shared" si="2"/>
        <v>0</v>
      </c>
      <c r="H32" s="32">
        <f t="shared" si="3"/>
        <v>0</v>
      </c>
      <c r="I32" s="32"/>
      <c r="J32" s="99">
        <v>161.963</v>
      </c>
      <c r="K32" s="32">
        <f t="shared" si="8"/>
        <v>0.021394500357316937</v>
      </c>
      <c r="L32" s="32">
        <f t="shared" si="9"/>
        <v>0.14942551297738885</v>
      </c>
      <c r="M32" s="33"/>
      <c r="N32" s="53"/>
      <c r="O32" s="53"/>
      <c r="P32" s="51"/>
    </row>
    <row r="33" spans="1:16" ht="54.75" customHeight="1">
      <c r="A33" s="74" t="s">
        <v>49</v>
      </c>
      <c r="B33" s="73">
        <v>4.141499</v>
      </c>
      <c r="C33" s="32"/>
      <c r="D33" s="32"/>
      <c r="E33" s="32"/>
      <c r="F33" s="73"/>
      <c r="G33" s="32"/>
      <c r="H33" s="32"/>
      <c r="I33" s="32"/>
      <c r="J33" s="99">
        <v>76.712697</v>
      </c>
      <c r="K33" s="32"/>
      <c r="L33" s="32"/>
      <c r="M33" s="33"/>
      <c r="N33" s="53"/>
      <c r="O33" s="53"/>
      <c r="P33" s="51"/>
    </row>
    <row r="34" spans="1:16" ht="54.75" customHeight="1">
      <c r="A34" s="74" t="s">
        <v>47</v>
      </c>
      <c r="B34" s="73">
        <v>405.8</v>
      </c>
      <c r="C34" s="32"/>
      <c r="D34" s="32"/>
      <c r="E34" s="32"/>
      <c r="F34" s="73">
        <v>4789.571</v>
      </c>
      <c r="G34" s="32"/>
      <c r="H34" s="32"/>
      <c r="I34" s="32"/>
      <c r="J34" s="99">
        <v>680.0768009999999</v>
      </c>
      <c r="K34" s="32"/>
      <c r="L34" s="32"/>
      <c r="M34" s="33"/>
      <c r="N34" s="53"/>
      <c r="O34" s="53"/>
      <c r="P34" s="51"/>
    </row>
    <row r="35" spans="1:16" s="35" customFormat="1" ht="33" customHeight="1">
      <c r="A35" s="81" t="s">
        <v>27</v>
      </c>
      <c r="B35" s="86">
        <f>B36+B50+B51</f>
        <v>106414.46395014999</v>
      </c>
      <c r="C35" s="83">
        <f aca="true" t="shared" si="10" ref="C35:C47">B35/$B$10*100</f>
        <v>14.928400964736024</v>
      </c>
      <c r="D35" s="83">
        <f aca="true" t="shared" si="11" ref="D35:D47">B35/B$35*100</f>
        <v>100</v>
      </c>
      <c r="E35" s="83"/>
      <c r="F35" s="86">
        <f>F36+F50+F51</f>
        <v>129901.408</v>
      </c>
      <c r="G35" s="83">
        <f t="shared" si="2"/>
        <v>17.159324783265152</v>
      </c>
      <c r="H35" s="83">
        <f aca="true" t="shared" si="12" ref="H35:H52">F35/F$35*100</f>
        <v>100</v>
      </c>
      <c r="I35" s="83"/>
      <c r="J35" s="86">
        <f>J36+J50+J51</f>
        <v>112245.31106178333</v>
      </c>
      <c r="K35" s="83">
        <f aca="true" t="shared" si="13" ref="K35:K50">J35/$J$10*100</f>
        <v>14.827042890156852</v>
      </c>
      <c r="L35" s="83">
        <f aca="true" t="shared" si="14" ref="L35:L50">J35/J$35*100</f>
        <v>100</v>
      </c>
      <c r="M35" s="84"/>
      <c r="N35" s="85">
        <f aca="true" t="shared" si="15" ref="N35:N47">J35/B35</f>
        <v>1.054793746030284</v>
      </c>
      <c r="O35" s="85">
        <f aca="true" t="shared" si="16" ref="O35:O47">J35/F35</f>
        <v>0.8640807885760817</v>
      </c>
      <c r="P35" s="29"/>
    </row>
    <row r="36" spans="1:18" s="35" customFormat="1" ht="19.5" customHeight="1">
      <c r="A36" s="54" t="s">
        <v>28</v>
      </c>
      <c r="B36" s="52">
        <f>B37+B38+B39+B40+B41+B49+B48</f>
        <v>103278.66239515</v>
      </c>
      <c r="C36" s="32">
        <f t="shared" si="10"/>
        <v>14.488493632394322</v>
      </c>
      <c r="D36" s="32">
        <f t="shared" si="11"/>
        <v>97.05321867103613</v>
      </c>
      <c r="E36" s="32"/>
      <c r="F36" s="52">
        <f>F37+F38+F39+F40+F41+F49+F48</f>
        <v>121586.73999999999</v>
      </c>
      <c r="G36" s="32">
        <f t="shared" si="2"/>
        <v>16.060998823033664</v>
      </c>
      <c r="H36" s="32">
        <f t="shared" si="12"/>
        <v>93.59924720754374</v>
      </c>
      <c r="I36" s="32"/>
      <c r="J36" s="100">
        <f>J37+J38+J39+J40+J41+J49+J48</f>
        <v>107211.76337426</v>
      </c>
      <c r="K36" s="32">
        <f t="shared" si="13"/>
        <v>14.162136474498402</v>
      </c>
      <c r="L36" s="32">
        <f t="shared" si="14"/>
        <v>95.51558310996822</v>
      </c>
      <c r="M36" s="33"/>
      <c r="N36" s="53">
        <f t="shared" si="15"/>
        <v>1.0380824159404944</v>
      </c>
      <c r="O36" s="53">
        <f t="shared" si="16"/>
        <v>0.8817718393819919</v>
      </c>
      <c r="P36" s="34"/>
      <c r="Q36" s="79"/>
      <c r="R36" s="80"/>
    </row>
    <row r="37" spans="1:18" ht="19.5" customHeight="1">
      <c r="A37" s="55" t="s">
        <v>29</v>
      </c>
      <c r="B37" s="32">
        <v>25123.600043000002</v>
      </c>
      <c r="C37" s="32">
        <f t="shared" si="10"/>
        <v>3.524475538355936</v>
      </c>
      <c r="D37" s="32">
        <f t="shared" si="11"/>
        <v>23.60919663587197</v>
      </c>
      <c r="E37" s="32"/>
      <c r="F37" s="32">
        <v>29596.860000000004</v>
      </c>
      <c r="G37" s="32">
        <f t="shared" si="2"/>
        <v>3.9095968328905952</v>
      </c>
      <c r="H37" s="32">
        <f t="shared" si="12"/>
        <v>22.78409484214367</v>
      </c>
      <c r="I37" s="32"/>
      <c r="J37" s="100">
        <v>27815.91543</v>
      </c>
      <c r="K37" s="32">
        <f t="shared" si="13"/>
        <v>3.6743429833124406</v>
      </c>
      <c r="L37" s="32">
        <f t="shared" si="14"/>
        <v>24.781360724003207</v>
      </c>
      <c r="M37" s="33"/>
      <c r="N37" s="53">
        <f t="shared" si="15"/>
        <v>1.1071628024006113</v>
      </c>
      <c r="O37" s="53">
        <f t="shared" si="16"/>
        <v>0.9398265704537575</v>
      </c>
      <c r="P37" s="56"/>
      <c r="Q37" s="79"/>
      <c r="R37" s="80"/>
    </row>
    <row r="38" spans="1:18" ht="17.25" customHeight="1">
      <c r="A38" s="55" t="s">
        <v>30</v>
      </c>
      <c r="B38" s="32">
        <v>17126.911955000003</v>
      </c>
      <c r="C38" s="32">
        <f t="shared" si="10"/>
        <v>2.4026565511972455</v>
      </c>
      <c r="D38" s="32">
        <f t="shared" si="11"/>
        <v>16.094533881242995</v>
      </c>
      <c r="E38" s="32"/>
      <c r="F38" s="32">
        <v>21076.795</v>
      </c>
      <c r="G38" s="32">
        <f t="shared" si="2"/>
        <v>2.78413895864238</v>
      </c>
      <c r="H38" s="32">
        <f t="shared" si="12"/>
        <v>16.225224440985272</v>
      </c>
      <c r="I38" s="32"/>
      <c r="J38" s="100">
        <v>17390.648693333333</v>
      </c>
      <c r="K38" s="32">
        <f t="shared" si="13"/>
        <v>2.2972175106875854</v>
      </c>
      <c r="L38" s="32">
        <f t="shared" si="14"/>
        <v>15.49342999616347</v>
      </c>
      <c r="M38" s="33"/>
      <c r="N38" s="53">
        <f t="shared" si="15"/>
        <v>1.0153989662016296</v>
      </c>
      <c r="O38" s="53">
        <f t="shared" si="16"/>
        <v>0.8251087840126231</v>
      </c>
      <c r="P38" s="56"/>
      <c r="Q38" s="79"/>
      <c r="R38" s="80"/>
    </row>
    <row r="39" spans="1:18" ht="19.5" customHeight="1">
      <c r="A39" s="55" t="s">
        <v>31</v>
      </c>
      <c r="B39" s="32">
        <v>5768.41919415</v>
      </c>
      <c r="C39" s="32">
        <f t="shared" si="10"/>
        <v>0.809225282601532</v>
      </c>
      <c r="D39" s="32">
        <f t="shared" si="11"/>
        <v>5.420709723118302</v>
      </c>
      <c r="E39" s="32"/>
      <c r="F39" s="32">
        <v>7005.509999999999</v>
      </c>
      <c r="G39" s="32">
        <f t="shared" si="2"/>
        <v>0.9253927514196908</v>
      </c>
      <c r="H39" s="32">
        <f t="shared" si="12"/>
        <v>5.392943854773305</v>
      </c>
      <c r="I39" s="32"/>
      <c r="J39" s="100">
        <v>6318.087125459999</v>
      </c>
      <c r="K39" s="32">
        <f t="shared" si="13"/>
        <v>0.8345876358378981</v>
      </c>
      <c r="L39" s="32">
        <f t="shared" si="14"/>
        <v>5.628820541093539</v>
      </c>
      <c r="M39" s="33"/>
      <c r="N39" s="53">
        <f t="shared" si="15"/>
        <v>1.0952891793764643</v>
      </c>
      <c r="O39" s="53">
        <f t="shared" si="16"/>
        <v>0.901873971411075</v>
      </c>
      <c r="P39" s="56"/>
      <c r="Q39" s="79"/>
      <c r="R39" s="80"/>
    </row>
    <row r="40" spans="1:18" ht="19.5" customHeight="1">
      <c r="A40" s="55" t="s">
        <v>32</v>
      </c>
      <c r="B40" s="32">
        <v>3202.187368</v>
      </c>
      <c r="C40" s="32">
        <f t="shared" si="10"/>
        <v>0.44922029599388236</v>
      </c>
      <c r="D40" s="32">
        <f t="shared" si="11"/>
        <v>3.0091655298851756</v>
      </c>
      <c r="E40" s="32"/>
      <c r="F40" s="32">
        <v>3827.324</v>
      </c>
      <c r="G40" s="32">
        <f t="shared" si="2"/>
        <v>0.5055703135010323</v>
      </c>
      <c r="H40" s="32">
        <f t="shared" si="12"/>
        <v>2.946329881197285</v>
      </c>
      <c r="I40" s="32"/>
      <c r="J40" s="100">
        <v>2671.0081370000003</v>
      </c>
      <c r="K40" s="32">
        <f t="shared" si="13"/>
        <v>0.3528267847683913</v>
      </c>
      <c r="L40" s="32">
        <f t="shared" si="14"/>
        <v>2.3796166732789343</v>
      </c>
      <c r="M40" s="33"/>
      <c r="N40" s="53">
        <f t="shared" si="15"/>
        <v>0.8341198780845357</v>
      </c>
      <c r="O40" s="53">
        <f t="shared" si="16"/>
        <v>0.6978787625505445</v>
      </c>
      <c r="P40" s="56"/>
      <c r="Q40" s="79"/>
      <c r="R40" s="80"/>
    </row>
    <row r="41" spans="1:18" s="35" customFormat="1" ht="19.5" customHeight="1">
      <c r="A41" s="55" t="s">
        <v>33</v>
      </c>
      <c r="B41" s="52">
        <f>B42+B43+B44+B45+B47+B46</f>
        <v>51893.648521</v>
      </c>
      <c r="C41" s="32">
        <f t="shared" si="10"/>
        <v>7.279923836363757</v>
      </c>
      <c r="D41" s="32">
        <f t="shared" si="11"/>
        <v>48.765596888511</v>
      </c>
      <c r="E41" s="32"/>
      <c r="F41" s="52">
        <v>59809.813</v>
      </c>
      <c r="G41" s="32">
        <f t="shared" si="2"/>
        <v>7.900576462522671</v>
      </c>
      <c r="H41" s="32">
        <f t="shared" si="12"/>
        <v>46.04246706856326</v>
      </c>
      <c r="I41" s="32"/>
      <c r="J41" s="100">
        <v>52879.424428466664</v>
      </c>
      <c r="K41" s="32">
        <f t="shared" si="13"/>
        <v>6.985106875209425</v>
      </c>
      <c r="L41" s="32">
        <f t="shared" si="14"/>
        <v>47.11058656103699</v>
      </c>
      <c r="M41" s="33"/>
      <c r="N41" s="53">
        <f t="shared" si="15"/>
        <v>1.0189960801670699</v>
      </c>
      <c r="O41" s="53">
        <f t="shared" si="16"/>
        <v>0.8841262290598813</v>
      </c>
      <c r="P41" s="57"/>
      <c r="Q41" s="79"/>
      <c r="R41" s="80"/>
    </row>
    <row r="42" spans="1:18" ht="18" customHeight="1">
      <c r="A42" s="58" t="s">
        <v>34</v>
      </c>
      <c r="B42" s="39">
        <v>450.8568200000009</v>
      </c>
      <c r="C42" s="39">
        <f t="shared" si="10"/>
        <v>0.06324865189189671</v>
      </c>
      <c r="D42" s="39">
        <f t="shared" si="11"/>
        <v>0.4236800179825229</v>
      </c>
      <c r="E42" s="39"/>
      <c r="F42" s="39">
        <v>727.6029999999992</v>
      </c>
      <c r="G42" s="39">
        <f t="shared" si="2"/>
        <v>0.09611270872659101</v>
      </c>
      <c r="H42" s="39">
        <f t="shared" si="12"/>
        <v>0.5601194099451171</v>
      </c>
      <c r="I42" s="39"/>
      <c r="J42" s="101">
        <v>473.8420479999986</v>
      </c>
      <c r="K42" s="39">
        <f t="shared" si="13"/>
        <v>0.0625921591057696</v>
      </c>
      <c r="L42" s="39">
        <f t="shared" si="14"/>
        <v>0.42214863455559504</v>
      </c>
      <c r="M42" s="40"/>
      <c r="N42" s="72">
        <f t="shared" si="15"/>
        <v>1.050981213947252</v>
      </c>
      <c r="O42" s="72">
        <f t="shared" si="16"/>
        <v>0.6512370729642389</v>
      </c>
      <c r="P42" s="56"/>
      <c r="Q42" s="79"/>
      <c r="R42" s="80"/>
    </row>
    <row r="43" spans="1:18" ht="27" customHeight="1">
      <c r="A43" s="60" t="s">
        <v>35</v>
      </c>
      <c r="B43" s="39">
        <v>6057.526573</v>
      </c>
      <c r="C43" s="39">
        <f t="shared" si="10"/>
        <v>0.849782841349922</v>
      </c>
      <c r="D43" s="39">
        <f t="shared" si="11"/>
        <v>5.692390252360484</v>
      </c>
      <c r="E43" s="39"/>
      <c r="F43" s="39">
        <v>6165.287</v>
      </c>
      <c r="G43" s="39">
        <f t="shared" si="2"/>
        <v>0.8144035052725713</v>
      </c>
      <c r="H43" s="39">
        <f t="shared" si="12"/>
        <v>4.746127924956749</v>
      </c>
      <c r="I43" s="39"/>
      <c r="J43" s="101">
        <v>4724.447993466667</v>
      </c>
      <c r="K43" s="39">
        <f t="shared" si="13"/>
        <v>0.6240758956326315</v>
      </c>
      <c r="L43" s="39">
        <f t="shared" si="14"/>
        <v>4.209038176094664</v>
      </c>
      <c r="M43" s="40"/>
      <c r="N43" s="72">
        <f t="shared" si="15"/>
        <v>0.7799302135173096</v>
      </c>
      <c r="O43" s="72">
        <f t="shared" si="16"/>
        <v>0.7662981453201881</v>
      </c>
      <c r="P43" s="56"/>
      <c r="Q43" s="79"/>
      <c r="R43" s="80"/>
    </row>
    <row r="44" spans="1:18" ht="30.75">
      <c r="A44" s="58" t="s">
        <v>36</v>
      </c>
      <c r="B44" s="39">
        <v>5789.252892</v>
      </c>
      <c r="C44" s="39">
        <f t="shared" si="10"/>
        <v>0.8121479472801667</v>
      </c>
      <c r="D44" s="39">
        <f t="shared" si="11"/>
        <v>5.440287604805287</v>
      </c>
      <c r="E44" s="32"/>
      <c r="F44" s="39">
        <v>6500.239</v>
      </c>
      <c r="G44" s="39">
        <f t="shared" si="2"/>
        <v>0.8586489853123583</v>
      </c>
      <c r="H44" s="39">
        <f t="shared" si="12"/>
        <v>5.003978863724094</v>
      </c>
      <c r="I44" s="32"/>
      <c r="J44" s="101">
        <v>4806.038460000001</v>
      </c>
      <c r="K44" s="39">
        <f t="shared" si="13"/>
        <v>0.6348535872375108</v>
      </c>
      <c r="L44" s="39">
        <f t="shared" si="14"/>
        <v>4.281727596936862</v>
      </c>
      <c r="M44" s="40"/>
      <c r="N44" s="72">
        <f t="shared" si="15"/>
        <v>0.8301655757068973</v>
      </c>
      <c r="O44" s="72">
        <f t="shared" si="16"/>
        <v>0.7393633464861832</v>
      </c>
      <c r="P44" s="56"/>
      <c r="Q44" s="79"/>
      <c r="R44" s="80"/>
    </row>
    <row r="45" spans="1:18" ht="17.25" customHeight="1">
      <c r="A45" s="59" t="s">
        <v>37</v>
      </c>
      <c r="B45" s="39">
        <v>37176.229058</v>
      </c>
      <c r="C45" s="39">
        <f t="shared" si="10"/>
        <v>5.215284023745837</v>
      </c>
      <c r="D45" s="39">
        <f t="shared" si="11"/>
        <v>34.93531581892407</v>
      </c>
      <c r="E45" s="39"/>
      <c r="F45" s="39">
        <v>40276.082</v>
      </c>
      <c r="G45" s="39">
        <f t="shared" si="2"/>
        <v>5.320268522689296</v>
      </c>
      <c r="H45" s="39">
        <f t="shared" si="12"/>
        <v>31.00511581829814</v>
      </c>
      <c r="I45" s="39"/>
      <c r="J45" s="101">
        <v>40155.611</v>
      </c>
      <c r="K45" s="39">
        <f t="shared" si="13"/>
        <v>5.304354907526904</v>
      </c>
      <c r="L45" s="39">
        <f t="shared" si="14"/>
        <v>35.77486722621054</v>
      </c>
      <c r="M45" s="40"/>
      <c r="N45" s="72">
        <f t="shared" si="15"/>
        <v>1.0801421235422173</v>
      </c>
      <c r="O45" s="72">
        <f t="shared" si="16"/>
        <v>0.9970088699293044</v>
      </c>
      <c r="P45" s="56"/>
      <c r="Q45" s="79"/>
      <c r="R45" s="80"/>
    </row>
    <row r="46" spans="1:18" ht="47.25" customHeight="1">
      <c r="A46" s="58" t="s">
        <v>48</v>
      </c>
      <c r="B46" s="39">
        <v>480.472</v>
      </c>
      <c r="C46" s="39"/>
      <c r="D46" s="39"/>
      <c r="E46" s="39"/>
      <c r="F46" s="39">
        <v>4305.432999999999</v>
      </c>
      <c r="G46" s="39"/>
      <c r="H46" s="39"/>
      <c r="I46" s="39"/>
      <c r="J46" s="101">
        <v>949.2523780000002</v>
      </c>
      <c r="K46" s="39"/>
      <c r="L46" s="39"/>
      <c r="M46" s="40"/>
      <c r="N46" s="72"/>
      <c r="O46" s="72"/>
      <c r="P46" s="56"/>
      <c r="Q46" s="79"/>
      <c r="R46" s="80"/>
    </row>
    <row r="47" spans="1:18" ht="19.5" customHeight="1">
      <c r="A47" s="60" t="s">
        <v>38</v>
      </c>
      <c r="B47" s="39">
        <v>1939.3111780000002</v>
      </c>
      <c r="C47" s="39">
        <f t="shared" si="10"/>
        <v>0.27205714135007636</v>
      </c>
      <c r="D47" s="39">
        <f t="shared" si="11"/>
        <v>1.8224131438640458</v>
      </c>
      <c r="E47" s="39"/>
      <c r="F47" s="39">
        <v>1835.1689999999999</v>
      </c>
      <c r="G47" s="39">
        <f t="shared" si="2"/>
        <v>0.24241662494666663</v>
      </c>
      <c r="H47" s="39">
        <f t="shared" si="12"/>
        <v>1.4127398834660823</v>
      </c>
      <c r="I47" s="39"/>
      <c r="J47" s="101">
        <v>1770.2325489999998</v>
      </c>
      <c r="K47" s="39">
        <f t="shared" si="13"/>
        <v>0.2338388453048818</v>
      </c>
      <c r="L47" s="39">
        <f t="shared" si="14"/>
        <v>1.5771104665794087</v>
      </c>
      <c r="M47" s="40"/>
      <c r="N47" s="72">
        <f t="shared" si="15"/>
        <v>0.9128151114075617</v>
      </c>
      <c r="O47" s="72">
        <f t="shared" si="16"/>
        <v>0.9646155471239978</v>
      </c>
      <c r="P47" s="56"/>
      <c r="Q47" s="79"/>
      <c r="R47" s="80"/>
    </row>
    <row r="48" spans="1:18" ht="15.75">
      <c r="A48" s="61" t="s">
        <v>39</v>
      </c>
      <c r="B48" s="62"/>
      <c r="C48" s="39"/>
      <c r="D48" s="32"/>
      <c r="E48" s="32"/>
      <c r="F48" s="39"/>
      <c r="G48" s="39"/>
      <c r="H48" s="39">
        <f t="shared" si="12"/>
        <v>0</v>
      </c>
      <c r="I48" s="32"/>
      <c r="J48" s="101"/>
      <c r="K48" s="39">
        <f t="shared" si="13"/>
        <v>0</v>
      </c>
      <c r="L48" s="32">
        <f t="shared" si="14"/>
        <v>0</v>
      </c>
      <c r="M48" s="33"/>
      <c r="N48" s="72"/>
      <c r="O48" s="53"/>
      <c r="P48" s="57"/>
      <c r="Q48" s="79"/>
      <c r="R48" s="80"/>
    </row>
    <row r="49" spans="1:18" ht="31.5">
      <c r="A49" s="63" t="s">
        <v>40</v>
      </c>
      <c r="B49" s="62">
        <v>163.895314</v>
      </c>
      <c r="C49" s="62">
        <f>B49/$B$10*100</f>
        <v>0.022992127881971677</v>
      </c>
      <c r="D49" s="32">
        <f>B49/B$35*100</f>
        <v>0.1540160124067129</v>
      </c>
      <c r="E49" s="32"/>
      <c r="F49" s="62">
        <v>270.438</v>
      </c>
      <c r="G49" s="32">
        <f>F49/$F$10*100</f>
        <v>0.03572350405729752</v>
      </c>
      <c r="H49" s="32">
        <f t="shared" si="12"/>
        <v>0.20818711988094848</v>
      </c>
      <c r="I49" s="32"/>
      <c r="J49" s="100">
        <v>136.67956</v>
      </c>
      <c r="K49" s="32">
        <f t="shared" si="13"/>
        <v>0.01805468468266161</v>
      </c>
      <c r="L49" s="32">
        <f t="shared" si="14"/>
        <v>0.12176861439206785</v>
      </c>
      <c r="M49" s="33"/>
      <c r="N49" s="53">
        <f>J49/B49</f>
        <v>0.833944282263006</v>
      </c>
      <c r="O49" s="53">
        <f>J49/F49</f>
        <v>0.5054007203129738</v>
      </c>
      <c r="P49" s="57"/>
      <c r="Q49" s="79"/>
      <c r="R49" s="80"/>
    </row>
    <row r="50" spans="1:18" s="35" customFormat="1" ht="15.75">
      <c r="A50" s="54" t="s">
        <v>41</v>
      </c>
      <c r="B50" s="62">
        <v>3830.833784</v>
      </c>
      <c r="C50" s="32">
        <f>B50/$B$10*100</f>
        <v>0.5374102413709367</v>
      </c>
      <c r="D50" s="32">
        <f>B50/B$35*100</f>
        <v>3.5999183210607155</v>
      </c>
      <c r="E50" s="32"/>
      <c r="F50" s="62">
        <v>8314.668000000001</v>
      </c>
      <c r="G50" s="32">
        <f>F50/$F$10*100</f>
        <v>1.0983259602314834</v>
      </c>
      <c r="H50" s="32">
        <f t="shared" si="12"/>
        <v>6.400752792456261</v>
      </c>
      <c r="I50" s="32"/>
      <c r="J50" s="100">
        <v>5033.5476875233335</v>
      </c>
      <c r="K50" s="32">
        <f t="shared" si="13"/>
        <v>0.6649064156584517</v>
      </c>
      <c r="L50" s="32">
        <f t="shared" si="14"/>
        <v>4.484416890031791</v>
      </c>
      <c r="M50" s="33"/>
      <c r="N50" s="53">
        <f>J50/B50</f>
        <v>1.3139561702067661</v>
      </c>
      <c r="O50" s="53">
        <f>J50/F50</f>
        <v>0.605381680606289</v>
      </c>
      <c r="P50" s="57"/>
      <c r="Q50" s="79"/>
      <c r="R50" s="80"/>
    </row>
    <row r="51" spans="1:18" s="35" customFormat="1" ht="31.5">
      <c r="A51" s="64" t="s">
        <v>42</v>
      </c>
      <c r="B51" s="62">
        <v>-695.0322290000001</v>
      </c>
      <c r="C51" s="32">
        <f>B51/$B$10*100</f>
        <v>-0.09750290902923452</v>
      </c>
      <c r="D51" s="32">
        <f>B51/B$35*100</f>
        <v>-0.6531369920968535</v>
      </c>
      <c r="E51" s="32"/>
      <c r="F51" s="62">
        <v>0</v>
      </c>
      <c r="G51" s="32">
        <f>F51/$F$10*100</f>
        <v>0</v>
      </c>
      <c r="H51" s="32">
        <f t="shared" si="12"/>
        <v>0</v>
      </c>
      <c r="I51" s="32"/>
      <c r="J51" s="100"/>
      <c r="K51" s="32">
        <f>J51/$J$10*100</f>
        <v>0</v>
      </c>
      <c r="L51" s="32">
        <f>J51/J$35*100</f>
        <v>0</v>
      </c>
      <c r="M51" s="33"/>
      <c r="N51" s="53">
        <f>J51/B51</f>
        <v>0</v>
      </c>
      <c r="O51" s="53"/>
      <c r="P51" s="57"/>
      <c r="Q51" s="79"/>
      <c r="R51" s="80"/>
    </row>
    <row r="52" spans="1:16" s="26" customFormat="1" ht="21" customHeight="1" thickBot="1">
      <c r="A52" s="87" t="s">
        <v>43</v>
      </c>
      <c r="B52" s="88">
        <f>B12-B35</f>
        <v>4196.628992000027</v>
      </c>
      <c r="C52" s="88">
        <f>B52/$B$10*100</f>
        <v>0.5887259867433093</v>
      </c>
      <c r="D52" s="88">
        <f>B52/B$35*100</f>
        <v>3.943664081196654</v>
      </c>
      <c r="E52" s="88"/>
      <c r="F52" s="88">
        <f>F12-F35</f>
        <v>-16803.877999999997</v>
      </c>
      <c r="G52" s="88">
        <f>F52/$F$10*100</f>
        <v>-2.2197080436600345</v>
      </c>
      <c r="H52" s="88">
        <f t="shared" si="12"/>
        <v>-12.935870564235916</v>
      </c>
      <c r="I52" s="89"/>
      <c r="J52" s="90">
        <f>J12-J35</f>
        <v>-3854.851646389987</v>
      </c>
      <c r="K52" s="91">
        <f>J52/$J$10*100</f>
        <v>-0.5092065775892911</v>
      </c>
      <c r="L52" s="91">
        <f>J52/J$35*100</f>
        <v>-3.434309736348947</v>
      </c>
      <c r="M52" s="92"/>
      <c r="N52" s="93">
        <f>J52/B52</f>
        <v>-0.9185590753288971</v>
      </c>
      <c r="O52" s="93">
        <f>J52/F52</f>
        <v>0.2294025013981884</v>
      </c>
      <c r="P52" s="65"/>
    </row>
    <row r="53" spans="1:14" ht="15.75">
      <c r="A53" s="66"/>
      <c r="B53" s="67"/>
      <c r="C53" s="77"/>
      <c r="D53" s="67"/>
      <c r="E53" s="67"/>
      <c r="F53" s="67"/>
      <c r="G53" s="67"/>
      <c r="H53" s="67"/>
      <c r="I53" s="67"/>
      <c r="J53" s="106"/>
      <c r="K53" s="5"/>
      <c r="L53" s="5"/>
      <c r="M53" s="5"/>
      <c r="N53" s="5"/>
    </row>
    <row r="54" spans="1:15" ht="15" customHeight="1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</row>
    <row r="55" spans="1:14" ht="19.5" customHeight="1">
      <c r="A55" s="68"/>
      <c r="B55" s="68"/>
      <c r="C55" s="68"/>
      <c r="D55" s="68"/>
      <c r="E55" s="68"/>
      <c r="F55" s="69"/>
      <c r="G55" s="68"/>
      <c r="H55" s="68"/>
      <c r="I55" s="68"/>
      <c r="J55" s="107"/>
      <c r="K55" s="5"/>
      <c r="L55" s="5"/>
      <c r="M55" s="5"/>
      <c r="N55" s="5"/>
    </row>
    <row r="56" spans="1:14" ht="19.5" customHeight="1">
      <c r="A56" s="68"/>
      <c r="B56" s="68"/>
      <c r="C56" s="68"/>
      <c r="D56" s="68"/>
      <c r="E56" s="68"/>
      <c r="F56" s="68"/>
      <c r="G56" s="68"/>
      <c r="H56" s="68"/>
      <c r="I56" s="68"/>
      <c r="J56" s="108"/>
      <c r="L56" s="5"/>
      <c r="M56" s="5"/>
      <c r="N56" s="5"/>
    </row>
    <row r="57" spans="4:14" ht="19.5" customHeight="1">
      <c r="D57" s="70"/>
      <c r="E57" s="70"/>
      <c r="F57" s="68"/>
      <c r="G57" s="68"/>
      <c r="H57" s="68"/>
      <c r="I57" s="70"/>
      <c r="J57" s="109"/>
      <c r="L57" s="5"/>
      <c r="M57" s="5"/>
      <c r="N57" s="5"/>
    </row>
    <row r="58" spans="8:16" ht="19.5" customHeight="1">
      <c r="H58" s="70"/>
      <c r="J58" s="107"/>
      <c r="K58" s="5"/>
      <c r="L58" s="5"/>
      <c r="M58" s="5"/>
      <c r="N58" s="5"/>
      <c r="O58" s="71"/>
      <c r="P58" s="71"/>
    </row>
    <row r="59" spans="10:14" ht="19.5" customHeight="1">
      <c r="J59" s="107"/>
      <c r="K59" s="5"/>
      <c r="L59" s="5"/>
      <c r="M59" s="5"/>
      <c r="N59" s="5"/>
    </row>
    <row r="60" spans="10:14" ht="19.5" customHeight="1">
      <c r="J60" s="107"/>
      <c r="K60" s="5"/>
      <c r="L60" s="5"/>
      <c r="M60" s="5"/>
      <c r="N60" s="5"/>
    </row>
    <row r="61" spans="10:14" ht="19.5" customHeight="1">
      <c r="J61" s="107"/>
      <c r="K61" s="5"/>
      <c r="L61" s="5"/>
      <c r="M61" s="5"/>
      <c r="N61" s="5"/>
    </row>
    <row r="62" spans="10:14" ht="19.5" customHeight="1">
      <c r="J62" s="107"/>
      <c r="K62" s="5"/>
      <c r="L62" s="5"/>
      <c r="M62" s="5"/>
      <c r="N62" s="5"/>
    </row>
    <row r="63" spans="10:14" ht="19.5" customHeight="1">
      <c r="J63" s="107"/>
      <c r="K63" s="5"/>
      <c r="L63" s="5"/>
      <c r="M63" s="5"/>
      <c r="N63" s="5"/>
    </row>
    <row r="64" spans="10:14" ht="19.5" customHeight="1">
      <c r="J64" s="107"/>
      <c r="K64" s="5"/>
      <c r="L64" s="5"/>
      <c r="M64" s="5"/>
      <c r="N64" s="5"/>
    </row>
    <row r="65" spans="10:14" ht="19.5" customHeight="1">
      <c r="J65" s="107"/>
      <c r="K65" s="5"/>
      <c r="L65" s="5"/>
      <c r="M65" s="5"/>
      <c r="N65" s="5"/>
    </row>
    <row r="66" spans="10:14" ht="19.5" customHeight="1">
      <c r="J66" s="107"/>
      <c r="K66" s="5"/>
      <c r="L66" s="5"/>
      <c r="M66" s="5"/>
      <c r="N66" s="5"/>
    </row>
    <row r="67" spans="10:14" ht="19.5" customHeight="1">
      <c r="J67" s="107"/>
      <c r="K67" s="5"/>
      <c r="L67" s="5"/>
      <c r="M67" s="5"/>
      <c r="N67" s="5"/>
    </row>
    <row r="68" spans="10:14" ht="19.5" customHeight="1">
      <c r="J68" s="107"/>
      <c r="K68" s="5"/>
      <c r="L68" s="5"/>
      <c r="M68" s="5"/>
      <c r="N68" s="5"/>
    </row>
    <row r="69" spans="10:14" ht="19.5" customHeight="1">
      <c r="J69" s="107"/>
      <c r="K69" s="5"/>
      <c r="L69" s="5"/>
      <c r="M69" s="5"/>
      <c r="N69" s="5"/>
    </row>
    <row r="70" spans="10:14" ht="19.5" customHeight="1">
      <c r="J70" s="107"/>
      <c r="K70" s="5"/>
      <c r="L70" s="5"/>
      <c r="M70" s="5"/>
      <c r="N70" s="5"/>
    </row>
    <row r="71" spans="10:14" ht="19.5" customHeight="1">
      <c r="J71" s="107"/>
      <c r="K71" s="5"/>
      <c r="L71" s="5"/>
      <c r="M71" s="5"/>
      <c r="N71" s="5"/>
    </row>
    <row r="72" spans="10:14" ht="19.5" customHeight="1">
      <c r="J72" s="107"/>
      <c r="K72" s="5"/>
      <c r="L72" s="5"/>
      <c r="M72" s="5"/>
      <c r="N72" s="5"/>
    </row>
    <row r="73" spans="10:14" ht="19.5" customHeight="1">
      <c r="J73" s="107"/>
      <c r="K73" s="5"/>
      <c r="L73" s="5"/>
      <c r="M73" s="5"/>
      <c r="N73" s="5"/>
    </row>
    <row r="74" spans="10:14" ht="19.5" customHeight="1">
      <c r="J74" s="107"/>
      <c r="K74" s="5"/>
      <c r="L74" s="5"/>
      <c r="M74" s="5"/>
      <c r="N74" s="5"/>
    </row>
    <row r="75" spans="10:14" ht="19.5" customHeight="1">
      <c r="J75" s="107"/>
      <c r="K75" s="5"/>
      <c r="L75" s="5"/>
      <c r="M75" s="5"/>
      <c r="N75" s="5"/>
    </row>
    <row r="76" spans="10:14" ht="19.5" customHeight="1">
      <c r="J76" s="107"/>
      <c r="K76" s="5"/>
      <c r="L76" s="5"/>
      <c r="M76" s="5"/>
      <c r="N76" s="5"/>
    </row>
    <row r="77" spans="10:14" ht="19.5" customHeight="1">
      <c r="J77" s="107"/>
      <c r="K77" s="5"/>
      <c r="L77" s="5"/>
      <c r="M77" s="5"/>
      <c r="N77" s="5"/>
    </row>
    <row r="78" spans="10:14" ht="19.5" customHeight="1">
      <c r="J78" s="107"/>
      <c r="K78" s="5"/>
      <c r="L78" s="5"/>
      <c r="M78" s="5"/>
      <c r="N78" s="5"/>
    </row>
    <row r="79" spans="10:14" ht="19.5" customHeight="1">
      <c r="J79" s="107"/>
      <c r="K79" s="5"/>
      <c r="L79" s="5"/>
      <c r="M79" s="5"/>
      <c r="N79" s="5"/>
    </row>
    <row r="80" spans="10:14" ht="19.5" customHeight="1">
      <c r="J80" s="107"/>
      <c r="K80" s="5"/>
      <c r="L80" s="5"/>
      <c r="M80" s="5"/>
      <c r="N80" s="5"/>
    </row>
    <row r="81" spans="10:14" ht="19.5" customHeight="1">
      <c r="J81" s="107"/>
      <c r="K81" s="5"/>
      <c r="L81" s="5"/>
      <c r="M81" s="5"/>
      <c r="N81" s="5"/>
    </row>
    <row r="82" spans="10:14" ht="19.5" customHeight="1">
      <c r="J82" s="107"/>
      <c r="K82" s="5"/>
      <c r="L82" s="5"/>
      <c r="M82" s="5"/>
      <c r="N82" s="5"/>
    </row>
    <row r="83" spans="10:14" ht="19.5" customHeight="1">
      <c r="J83" s="107"/>
      <c r="K83" s="5"/>
      <c r="L83" s="5"/>
      <c r="M83" s="5"/>
      <c r="N83" s="5"/>
    </row>
    <row r="84" spans="10:14" ht="19.5" customHeight="1">
      <c r="J84" s="107"/>
      <c r="K84" s="5"/>
      <c r="L84" s="5"/>
      <c r="M84" s="5"/>
      <c r="N84" s="5"/>
    </row>
    <row r="85" spans="10:14" ht="19.5" customHeight="1">
      <c r="J85" s="107"/>
      <c r="K85" s="5"/>
      <c r="L85" s="5"/>
      <c r="M85" s="5"/>
      <c r="N85" s="5"/>
    </row>
    <row r="86" spans="10:14" ht="19.5" customHeight="1">
      <c r="J86" s="107"/>
      <c r="K86" s="5"/>
      <c r="L86" s="5"/>
      <c r="M86" s="5"/>
      <c r="N86" s="5"/>
    </row>
    <row r="87" spans="10:14" ht="19.5" customHeight="1">
      <c r="J87" s="107"/>
      <c r="K87" s="5"/>
      <c r="L87" s="5"/>
      <c r="M87" s="5"/>
      <c r="N87" s="5"/>
    </row>
    <row r="88" spans="10:14" ht="19.5" customHeight="1">
      <c r="J88" s="107"/>
      <c r="K88" s="5"/>
      <c r="L88" s="5"/>
      <c r="M88" s="5"/>
      <c r="N88" s="5"/>
    </row>
    <row r="89" spans="10:14" ht="19.5" customHeight="1">
      <c r="J89" s="107"/>
      <c r="K89" s="5"/>
      <c r="L89" s="5"/>
      <c r="M89" s="5"/>
      <c r="N89" s="5"/>
    </row>
    <row r="90" spans="10:14" ht="19.5" customHeight="1">
      <c r="J90" s="107"/>
      <c r="K90" s="5"/>
      <c r="L90" s="5"/>
      <c r="M90" s="5"/>
      <c r="N90" s="5"/>
    </row>
    <row r="91" spans="10:14" ht="19.5" customHeight="1">
      <c r="J91" s="107"/>
      <c r="K91" s="5"/>
      <c r="L91" s="5"/>
      <c r="M91" s="5"/>
      <c r="N91" s="5"/>
    </row>
    <row r="92" spans="10:14" ht="19.5" customHeight="1">
      <c r="J92" s="107"/>
      <c r="K92" s="5"/>
      <c r="L92" s="5"/>
      <c r="M92" s="5"/>
      <c r="N92" s="5"/>
    </row>
    <row r="93" spans="10:14" ht="19.5" customHeight="1">
      <c r="J93" s="107"/>
      <c r="K93" s="5"/>
      <c r="L93" s="5"/>
      <c r="M93" s="5"/>
      <c r="N93" s="5"/>
    </row>
    <row r="94" spans="10:14" ht="19.5" customHeight="1">
      <c r="J94" s="107"/>
      <c r="K94" s="5"/>
      <c r="L94" s="5"/>
      <c r="M94" s="5"/>
      <c r="N94" s="5"/>
    </row>
    <row r="95" spans="10:14" ht="19.5" customHeight="1">
      <c r="J95" s="107"/>
      <c r="K95" s="5"/>
      <c r="L95" s="5"/>
      <c r="M95" s="5"/>
      <c r="N95" s="5"/>
    </row>
    <row r="96" spans="10:14" ht="19.5" customHeight="1">
      <c r="J96" s="107"/>
      <c r="K96" s="5"/>
      <c r="L96" s="5"/>
      <c r="M96" s="5"/>
      <c r="N96" s="5"/>
    </row>
    <row r="97" spans="10:14" ht="19.5" customHeight="1">
      <c r="J97" s="107"/>
      <c r="K97" s="5"/>
      <c r="L97" s="5"/>
      <c r="M97" s="5"/>
      <c r="N97" s="5"/>
    </row>
    <row r="98" spans="10:14" ht="19.5" customHeight="1">
      <c r="J98" s="107"/>
      <c r="K98" s="5"/>
      <c r="L98" s="5"/>
      <c r="M98" s="5"/>
      <c r="N98" s="5"/>
    </row>
    <row r="99" spans="10:14" ht="19.5" customHeight="1">
      <c r="J99" s="107"/>
      <c r="K99" s="5"/>
      <c r="L99" s="5"/>
      <c r="M99" s="5"/>
      <c r="N99" s="5"/>
    </row>
    <row r="100" spans="10:14" ht="19.5" customHeight="1">
      <c r="J100" s="107"/>
      <c r="K100" s="5"/>
      <c r="L100" s="5"/>
      <c r="M100" s="5"/>
      <c r="N100" s="5"/>
    </row>
    <row r="101" spans="10:14" ht="19.5" customHeight="1">
      <c r="J101" s="107"/>
      <c r="K101" s="5"/>
      <c r="L101" s="5"/>
      <c r="M101" s="5"/>
      <c r="N101" s="5"/>
    </row>
    <row r="102" spans="10:14" ht="19.5" customHeight="1">
      <c r="J102" s="107"/>
      <c r="K102" s="5"/>
      <c r="L102" s="5"/>
      <c r="M102" s="5"/>
      <c r="N102" s="5"/>
    </row>
    <row r="103" spans="10:14" ht="19.5" customHeight="1">
      <c r="J103" s="107"/>
      <c r="K103" s="5"/>
      <c r="L103" s="5"/>
      <c r="M103" s="5"/>
      <c r="N103" s="5"/>
    </row>
    <row r="104" spans="10:14" ht="19.5" customHeight="1">
      <c r="J104" s="107"/>
      <c r="K104" s="5"/>
      <c r="L104" s="5"/>
      <c r="M104" s="5"/>
      <c r="N104" s="5"/>
    </row>
    <row r="105" spans="10:14" ht="19.5" customHeight="1">
      <c r="J105" s="107"/>
      <c r="K105" s="5"/>
      <c r="L105" s="5"/>
      <c r="M105" s="5"/>
      <c r="N105" s="5"/>
    </row>
    <row r="106" spans="10:14" ht="19.5" customHeight="1">
      <c r="J106" s="107"/>
      <c r="K106" s="5"/>
      <c r="L106" s="5"/>
      <c r="M106" s="5"/>
      <c r="N106" s="5"/>
    </row>
    <row r="107" spans="10:14" ht="19.5" customHeight="1">
      <c r="J107" s="107"/>
      <c r="K107" s="5"/>
      <c r="L107" s="5"/>
      <c r="M107" s="5"/>
      <c r="N107" s="5"/>
    </row>
    <row r="108" spans="10:14" ht="19.5" customHeight="1">
      <c r="J108" s="107"/>
      <c r="K108" s="5"/>
      <c r="L108" s="5"/>
      <c r="M108" s="5"/>
      <c r="N108" s="5"/>
    </row>
    <row r="109" spans="10:14" ht="19.5" customHeight="1">
      <c r="J109" s="107"/>
      <c r="K109" s="5"/>
      <c r="L109" s="5"/>
      <c r="M109" s="5"/>
      <c r="N109" s="5"/>
    </row>
    <row r="110" spans="10:14" ht="19.5" customHeight="1">
      <c r="J110" s="107"/>
      <c r="K110" s="5"/>
      <c r="L110" s="5"/>
      <c r="M110" s="5"/>
      <c r="N110" s="5"/>
    </row>
    <row r="111" spans="10:14" ht="19.5" customHeight="1">
      <c r="J111" s="107"/>
      <c r="K111" s="5"/>
      <c r="L111" s="5"/>
      <c r="M111" s="5"/>
      <c r="N111" s="5"/>
    </row>
    <row r="112" spans="10:14" ht="19.5" customHeight="1">
      <c r="J112" s="107"/>
      <c r="K112" s="5"/>
      <c r="L112" s="5"/>
      <c r="M112" s="5"/>
      <c r="N112" s="5"/>
    </row>
    <row r="113" spans="10:14" ht="19.5" customHeight="1">
      <c r="J113" s="107"/>
      <c r="K113" s="5"/>
      <c r="L113" s="5"/>
      <c r="M113" s="5"/>
      <c r="N113" s="5"/>
    </row>
    <row r="114" spans="10:14" ht="19.5" customHeight="1">
      <c r="J114" s="107"/>
      <c r="K114" s="5"/>
      <c r="L114" s="5"/>
      <c r="M114" s="5"/>
      <c r="N114" s="5"/>
    </row>
    <row r="115" spans="10:14" ht="19.5" customHeight="1">
      <c r="J115" s="107"/>
      <c r="K115" s="5"/>
      <c r="L115" s="5"/>
      <c r="M115" s="5"/>
      <c r="N115" s="5"/>
    </row>
    <row r="116" spans="10:14" ht="19.5" customHeight="1">
      <c r="J116" s="107"/>
      <c r="K116" s="5"/>
      <c r="L116" s="5"/>
      <c r="M116" s="5"/>
      <c r="N116" s="5"/>
    </row>
    <row r="117" spans="10:14" ht="19.5" customHeight="1">
      <c r="J117" s="107"/>
      <c r="K117" s="5"/>
      <c r="L117" s="5"/>
      <c r="M117" s="5"/>
      <c r="N117" s="5"/>
    </row>
    <row r="118" spans="10:14" ht="19.5" customHeight="1">
      <c r="J118" s="107"/>
      <c r="K118" s="5"/>
      <c r="L118" s="5"/>
      <c r="M118" s="5"/>
      <c r="N118" s="5"/>
    </row>
    <row r="119" spans="10:14" ht="19.5" customHeight="1">
      <c r="J119" s="107"/>
      <c r="K119" s="5"/>
      <c r="L119" s="5"/>
      <c r="M119" s="5"/>
      <c r="N119" s="5"/>
    </row>
    <row r="120" spans="10:14" ht="19.5" customHeight="1">
      <c r="J120" s="107"/>
      <c r="K120" s="5"/>
      <c r="L120" s="5"/>
      <c r="M120" s="5"/>
      <c r="N120" s="5"/>
    </row>
    <row r="121" spans="10:14" ht="19.5" customHeight="1">
      <c r="J121" s="107"/>
      <c r="K121" s="5"/>
      <c r="L121" s="5"/>
      <c r="M121" s="5"/>
      <c r="N121" s="5"/>
    </row>
    <row r="122" spans="10:14" ht="19.5" customHeight="1">
      <c r="J122" s="107"/>
      <c r="K122" s="5"/>
      <c r="L122" s="5"/>
      <c r="M122" s="5"/>
      <c r="N122" s="5"/>
    </row>
    <row r="123" spans="10:14" ht="19.5" customHeight="1">
      <c r="J123" s="107"/>
      <c r="K123" s="5"/>
      <c r="L123" s="5"/>
      <c r="M123" s="5"/>
      <c r="N123" s="5"/>
    </row>
    <row r="124" spans="10:14" ht="19.5" customHeight="1">
      <c r="J124" s="107"/>
      <c r="K124" s="5"/>
      <c r="L124" s="5"/>
      <c r="M124" s="5"/>
      <c r="N124" s="5"/>
    </row>
    <row r="125" spans="10:14" ht="19.5" customHeight="1">
      <c r="J125" s="107"/>
      <c r="K125" s="5"/>
      <c r="L125" s="5"/>
      <c r="M125" s="5"/>
      <c r="N125" s="5"/>
    </row>
    <row r="126" spans="10:14" ht="19.5" customHeight="1">
      <c r="J126" s="107"/>
      <c r="K126" s="5"/>
      <c r="L126" s="5"/>
      <c r="M126" s="5"/>
      <c r="N126" s="5"/>
    </row>
    <row r="127" spans="10:14" ht="19.5" customHeight="1">
      <c r="J127" s="107"/>
      <c r="K127" s="5"/>
      <c r="L127" s="5"/>
      <c r="M127" s="5"/>
      <c r="N127" s="5"/>
    </row>
    <row r="128" spans="10:14" ht="19.5" customHeight="1">
      <c r="J128" s="107"/>
      <c r="K128" s="5"/>
      <c r="L128" s="5"/>
      <c r="M128" s="5"/>
      <c r="N128" s="5"/>
    </row>
    <row r="129" spans="10:14" ht="19.5" customHeight="1">
      <c r="J129" s="107"/>
      <c r="K129" s="5"/>
      <c r="L129" s="5"/>
      <c r="M129" s="5"/>
      <c r="N129" s="5"/>
    </row>
    <row r="130" spans="10:14" ht="19.5" customHeight="1">
      <c r="J130" s="107"/>
      <c r="K130" s="5"/>
      <c r="L130" s="5"/>
      <c r="M130" s="5"/>
      <c r="N130" s="5"/>
    </row>
    <row r="131" spans="10:14" ht="19.5" customHeight="1">
      <c r="J131" s="107"/>
      <c r="K131" s="5"/>
      <c r="L131" s="5"/>
      <c r="M131" s="5"/>
      <c r="N131" s="5"/>
    </row>
    <row r="132" spans="10:14" ht="19.5" customHeight="1">
      <c r="J132" s="107"/>
      <c r="K132" s="5"/>
      <c r="L132" s="5"/>
      <c r="M132" s="5"/>
      <c r="N132" s="5"/>
    </row>
    <row r="133" spans="10:14" ht="19.5" customHeight="1">
      <c r="J133" s="107"/>
      <c r="K133" s="5"/>
      <c r="L133" s="5"/>
      <c r="M133" s="5"/>
      <c r="N133" s="5"/>
    </row>
    <row r="134" spans="10:14" ht="19.5" customHeight="1">
      <c r="J134" s="107"/>
      <c r="K134" s="5"/>
      <c r="L134" s="5"/>
      <c r="M134" s="5"/>
      <c r="N134" s="5"/>
    </row>
    <row r="135" spans="10:14" ht="19.5" customHeight="1">
      <c r="J135" s="107"/>
      <c r="K135" s="5"/>
      <c r="L135" s="5"/>
      <c r="M135" s="5"/>
      <c r="N135" s="5"/>
    </row>
    <row r="136" spans="10:14" ht="19.5" customHeight="1">
      <c r="J136" s="107"/>
      <c r="K136" s="5"/>
      <c r="L136" s="5"/>
      <c r="M136" s="5"/>
      <c r="N136" s="5"/>
    </row>
    <row r="137" spans="10:14" ht="19.5" customHeight="1">
      <c r="J137" s="107"/>
      <c r="K137" s="5"/>
      <c r="L137" s="5"/>
      <c r="M137" s="5"/>
      <c r="N137" s="5"/>
    </row>
    <row r="138" spans="10:14" ht="19.5" customHeight="1">
      <c r="J138" s="107"/>
      <c r="K138" s="5"/>
      <c r="L138" s="5"/>
      <c r="M138" s="5"/>
      <c r="N138" s="5"/>
    </row>
    <row r="139" spans="10:14" ht="19.5" customHeight="1">
      <c r="J139" s="107"/>
      <c r="K139" s="5"/>
      <c r="L139" s="5"/>
      <c r="M139" s="5"/>
      <c r="N139" s="5"/>
    </row>
    <row r="140" spans="10:14" ht="19.5" customHeight="1">
      <c r="J140" s="107"/>
      <c r="K140" s="5"/>
      <c r="L140" s="5"/>
      <c r="M140" s="5"/>
      <c r="N140" s="5"/>
    </row>
    <row r="141" spans="10:14" ht="19.5" customHeight="1">
      <c r="J141" s="107"/>
      <c r="K141" s="5"/>
      <c r="L141" s="5"/>
      <c r="M141" s="5"/>
      <c r="N141" s="5"/>
    </row>
    <row r="142" spans="10:14" ht="19.5" customHeight="1">
      <c r="J142" s="107"/>
      <c r="K142" s="5"/>
      <c r="L142" s="5"/>
      <c r="M142" s="5"/>
      <c r="N142" s="5"/>
    </row>
    <row r="143" spans="10:14" ht="19.5" customHeight="1">
      <c r="J143" s="107"/>
      <c r="K143" s="5"/>
      <c r="L143" s="5"/>
      <c r="M143" s="5"/>
      <c r="N143" s="5"/>
    </row>
    <row r="144" spans="10:14" ht="19.5" customHeight="1">
      <c r="J144" s="107"/>
      <c r="K144" s="5"/>
      <c r="L144" s="5"/>
      <c r="M144" s="5"/>
      <c r="N144" s="5"/>
    </row>
    <row r="145" spans="10:14" ht="19.5" customHeight="1">
      <c r="J145" s="107"/>
      <c r="K145" s="5"/>
      <c r="L145" s="5"/>
      <c r="M145" s="5"/>
      <c r="N145" s="5"/>
    </row>
    <row r="146" spans="10:14" ht="19.5" customHeight="1">
      <c r="J146" s="107"/>
      <c r="K146" s="5"/>
      <c r="L146" s="5"/>
      <c r="M146" s="5"/>
      <c r="N146" s="5"/>
    </row>
    <row r="147" spans="10:14" ht="19.5" customHeight="1">
      <c r="J147" s="107"/>
      <c r="K147" s="5"/>
      <c r="L147" s="5"/>
      <c r="M147" s="5"/>
      <c r="N147" s="5"/>
    </row>
    <row r="148" spans="10:14" ht="19.5" customHeight="1">
      <c r="J148" s="107"/>
      <c r="K148" s="5"/>
      <c r="L148" s="5"/>
      <c r="M148" s="5"/>
      <c r="N148" s="5"/>
    </row>
    <row r="149" spans="10:14" ht="19.5" customHeight="1">
      <c r="J149" s="107"/>
      <c r="K149" s="5"/>
      <c r="L149" s="5"/>
      <c r="M149" s="5"/>
      <c r="N149" s="5"/>
    </row>
    <row r="150" spans="10:14" ht="19.5" customHeight="1">
      <c r="J150" s="107"/>
      <c r="K150" s="5"/>
      <c r="L150" s="5"/>
      <c r="M150" s="5"/>
      <c r="N150" s="5"/>
    </row>
    <row r="151" spans="10:14" ht="19.5" customHeight="1">
      <c r="J151" s="107"/>
      <c r="K151" s="5"/>
      <c r="L151" s="5"/>
      <c r="M151" s="5"/>
      <c r="N151" s="5"/>
    </row>
    <row r="152" spans="10:14" ht="19.5" customHeight="1">
      <c r="J152" s="107"/>
      <c r="K152" s="5"/>
      <c r="L152" s="5"/>
      <c r="M152" s="5"/>
      <c r="N152" s="5"/>
    </row>
    <row r="153" spans="10:14" ht="19.5" customHeight="1">
      <c r="J153" s="107"/>
      <c r="K153" s="5"/>
      <c r="L153" s="5"/>
      <c r="M153" s="5"/>
      <c r="N153" s="5"/>
    </row>
    <row r="154" spans="10:14" ht="19.5" customHeight="1">
      <c r="J154" s="107"/>
      <c r="K154" s="5"/>
      <c r="L154" s="5"/>
      <c r="M154" s="5"/>
      <c r="N154" s="5"/>
    </row>
    <row r="155" spans="10:14" ht="19.5" customHeight="1">
      <c r="J155" s="107"/>
      <c r="K155" s="5"/>
      <c r="L155" s="5"/>
      <c r="M155" s="5"/>
      <c r="N155" s="5"/>
    </row>
    <row r="156" spans="10:14" ht="19.5" customHeight="1">
      <c r="J156" s="107"/>
      <c r="K156" s="5"/>
      <c r="L156" s="5"/>
      <c r="M156" s="5"/>
      <c r="N156" s="5"/>
    </row>
    <row r="157" spans="10:14" ht="19.5" customHeight="1">
      <c r="J157" s="107"/>
      <c r="K157" s="5"/>
      <c r="L157" s="5"/>
      <c r="M157" s="5"/>
      <c r="N157" s="5"/>
    </row>
    <row r="158" spans="10:14" ht="19.5" customHeight="1">
      <c r="J158" s="107"/>
      <c r="K158" s="5"/>
      <c r="L158" s="5"/>
      <c r="M158" s="5"/>
      <c r="N158" s="5"/>
    </row>
    <row r="159" spans="10:14" ht="19.5" customHeight="1">
      <c r="J159" s="107"/>
      <c r="K159" s="5"/>
      <c r="L159" s="5"/>
      <c r="M159" s="5"/>
      <c r="N159" s="5"/>
    </row>
    <row r="160" spans="10:14" ht="19.5" customHeight="1">
      <c r="J160" s="107"/>
      <c r="K160" s="5"/>
      <c r="L160" s="5"/>
      <c r="M160" s="5"/>
      <c r="N160" s="5"/>
    </row>
    <row r="161" spans="10:14" ht="19.5" customHeight="1">
      <c r="J161" s="107"/>
      <c r="K161" s="5"/>
      <c r="L161" s="5"/>
      <c r="M161" s="5"/>
      <c r="N161" s="5"/>
    </row>
    <row r="162" spans="10:14" ht="19.5" customHeight="1">
      <c r="J162" s="107"/>
      <c r="K162" s="5"/>
      <c r="L162" s="5"/>
      <c r="M162" s="5"/>
      <c r="N162" s="5"/>
    </row>
    <row r="163" spans="10:14" ht="19.5" customHeight="1">
      <c r="J163" s="107"/>
      <c r="K163" s="5"/>
      <c r="L163" s="5"/>
      <c r="M163" s="5"/>
      <c r="N163" s="5"/>
    </row>
    <row r="164" spans="10:14" ht="19.5" customHeight="1">
      <c r="J164" s="107"/>
      <c r="K164" s="5"/>
      <c r="L164" s="5"/>
      <c r="M164" s="5"/>
      <c r="N164" s="5"/>
    </row>
    <row r="165" spans="10:14" ht="19.5" customHeight="1">
      <c r="J165" s="107"/>
      <c r="K165" s="5"/>
      <c r="L165" s="5"/>
      <c r="M165" s="5"/>
      <c r="N165" s="5"/>
    </row>
    <row r="166" spans="10:14" ht="19.5" customHeight="1">
      <c r="J166" s="107"/>
      <c r="K166" s="5"/>
      <c r="L166" s="5"/>
      <c r="M166" s="5"/>
      <c r="N166" s="5"/>
    </row>
    <row r="167" spans="10:14" ht="19.5" customHeight="1">
      <c r="J167" s="107"/>
      <c r="K167" s="5"/>
      <c r="L167" s="5"/>
      <c r="M167" s="5"/>
      <c r="N167" s="5"/>
    </row>
    <row r="168" spans="10:14" ht="19.5" customHeight="1">
      <c r="J168" s="107"/>
      <c r="K168" s="5"/>
      <c r="L168" s="5"/>
      <c r="M168" s="5"/>
      <c r="N168" s="5"/>
    </row>
    <row r="169" spans="10:14" ht="19.5" customHeight="1">
      <c r="J169" s="107"/>
      <c r="K169" s="5"/>
      <c r="L169" s="5"/>
      <c r="M169" s="5"/>
      <c r="N169" s="5"/>
    </row>
    <row r="170" spans="10:14" ht="19.5" customHeight="1">
      <c r="J170" s="107"/>
      <c r="K170" s="5"/>
      <c r="L170" s="5"/>
      <c r="M170" s="5"/>
      <c r="N170" s="5"/>
    </row>
    <row r="171" spans="10:14" ht="19.5" customHeight="1">
      <c r="J171" s="107"/>
      <c r="K171" s="5"/>
      <c r="L171" s="5"/>
      <c r="M171" s="5"/>
      <c r="N171" s="5"/>
    </row>
    <row r="172" spans="10:14" ht="19.5" customHeight="1">
      <c r="J172" s="107"/>
      <c r="K172" s="5"/>
      <c r="L172" s="5"/>
      <c r="M172" s="5"/>
      <c r="N172" s="5"/>
    </row>
    <row r="173" spans="10:14" ht="19.5" customHeight="1">
      <c r="J173" s="107"/>
      <c r="K173" s="5"/>
      <c r="L173" s="5"/>
      <c r="M173" s="5"/>
      <c r="N173" s="5"/>
    </row>
    <row r="174" spans="10:14" ht="19.5" customHeight="1">
      <c r="J174" s="107"/>
      <c r="K174" s="5"/>
      <c r="L174" s="5"/>
      <c r="M174" s="5"/>
      <c r="N174" s="5"/>
    </row>
    <row r="175" spans="10:14" ht="19.5" customHeight="1">
      <c r="J175" s="107"/>
      <c r="K175" s="5"/>
      <c r="L175" s="5"/>
      <c r="M175" s="5"/>
      <c r="N175" s="5"/>
    </row>
    <row r="176" spans="10:14" ht="19.5" customHeight="1">
      <c r="J176" s="107"/>
      <c r="K176" s="5"/>
      <c r="L176" s="5"/>
      <c r="M176" s="5"/>
      <c r="N176" s="5"/>
    </row>
    <row r="177" spans="10:14" ht="19.5" customHeight="1">
      <c r="J177" s="107"/>
      <c r="K177" s="5"/>
      <c r="L177" s="5"/>
      <c r="M177" s="5"/>
      <c r="N177" s="5"/>
    </row>
    <row r="178" spans="10:14" ht="19.5" customHeight="1">
      <c r="J178" s="107"/>
      <c r="K178" s="5"/>
      <c r="L178" s="5"/>
      <c r="M178" s="5"/>
      <c r="N178" s="5"/>
    </row>
    <row r="179" spans="10:14" ht="19.5" customHeight="1">
      <c r="J179" s="107"/>
      <c r="K179" s="5"/>
      <c r="L179" s="5"/>
      <c r="M179" s="5"/>
      <c r="N179" s="5"/>
    </row>
  </sheetData>
  <sheetProtection/>
  <mergeCells count="8">
    <mergeCell ref="N2:O2"/>
    <mergeCell ref="A54:O54"/>
    <mergeCell ref="N7:O7"/>
    <mergeCell ref="B7:D7"/>
    <mergeCell ref="F7:H7"/>
    <mergeCell ref="J7:L7"/>
    <mergeCell ref="A3:O3"/>
    <mergeCell ref="A4:O4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74608387</cp:lastModifiedBy>
  <cp:lastPrinted>2016-07-26T15:04:03Z</cp:lastPrinted>
  <dcterms:created xsi:type="dcterms:W3CDTF">2013-07-25T15:51:26Z</dcterms:created>
  <dcterms:modified xsi:type="dcterms:W3CDTF">2016-08-11T10:51:25Z</dcterms:modified>
  <cp:category/>
  <cp:version/>
  <cp:contentType/>
  <cp:contentStatus/>
</cp:coreProperties>
</file>