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FP2756\retea\1 Zamfir\2021\RAPORT INVESTITII TRIM III 2021-2020\"/>
    </mc:Choice>
  </mc:AlternateContent>
  <bookViews>
    <workbookView xWindow="0" yWindow="0" windowWidth="16380" windowHeight="8190" tabRatio="261"/>
  </bookViews>
  <sheets>
    <sheet name="2021 Septembrie" sheetId="4" r:id="rId1"/>
    <sheet name="Sheet1" sheetId="5" r:id="rId2"/>
  </sheets>
  <definedNames>
    <definedName name="__xlfn_IFERROR">#N/A</definedName>
    <definedName name="Excel_BuiltIn__FilterDatabase" localSheetId="0">'2021 Septembrie'!$A$10:$R$58</definedName>
  </definedNames>
  <calcPr calcId="152511"/>
</workbook>
</file>

<file path=xl/calcChain.xml><?xml version="1.0" encoding="utf-8"?>
<calcChain xmlns="http://schemas.openxmlformats.org/spreadsheetml/2006/main">
  <c r="L19" i="4" l="1"/>
  <c r="L18" i="4" l="1"/>
  <c r="K9" i="4" l="1"/>
  <c r="L10" i="4"/>
  <c r="L33" i="4" l="1"/>
  <c r="L34" i="4"/>
  <c r="L56" i="4" l="1"/>
  <c r="L57" i="4"/>
  <c r="L58" i="4"/>
  <c r="L59" i="4"/>
  <c r="L60" i="4"/>
  <c r="L61" i="4"/>
  <c r="L62" i="4"/>
  <c r="L46" i="4"/>
  <c r="L47" i="4"/>
  <c r="L43" i="4"/>
  <c r="L44" i="4"/>
  <c r="L21" i="4" l="1"/>
  <c r="L17" i="4"/>
  <c r="D59" i="4" l="1"/>
  <c r="D56" i="4"/>
  <c r="D46" i="4"/>
  <c r="D43" i="4"/>
  <c r="R9" i="4"/>
  <c r="Q9" i="4"/>
  <c r="P9" i="4"/>
  <c r="O9" i="4"/>
  <c r="N9" i="4"/>
  <c r="M9" i="4"/>
  <c r="J9" i="4"/>
  <c r="I9" i="4"/>
  <c r="H9" i="4"/>
  <c r="G9" i="4"/>
  <c r="F9" i="4"/>
  <c r="E9" i="4"/>
  <c r="D62" i="4" l="1"/>
  <c r="C9" i="4"/>
  <c r="B9" i="5" l="1"/>
  <c r="B8" i="5"/>
  <c r="B7" i="5"/>
  <c r="B6" i="5"/>
  <c r="B5" i="5"/>
  <c r="B4" i="5"/>
  <c r="B52" i="5" l="1"/>
  <c r="D60" i="4" l="1"/>
  <c r="D58" i="4" l="1"/>
  <c r="B3" i="5" l="1"/>
  <c r="D4" i="5" l="1"/>
  <c r="D8" i="5"/>
  <c r="D6" i="5"/>
  <c r="D9" i="5"/>
  <c r="B10" i="5"/>
  <c r="D10" i="5" s="1"/>
  <c r="D7" i="5"/>
  <c r="D5" i="5"/>
  <c r="D41" i="4"/>
  <c r="L55" i="4" l="1"/>
  <c r="L54" i="4"/>
  <c r="L53" i="4"/>
  <c r="L52" i="4"/>
  <c r="L51" i="4"/>
  <c r="L50" i="4"/>
  <c r="L49" i="4"/>
  <c r="L48" i="4"/>
  <c r="L45" i="4"/>
  <c r="L42" i="4"/>
  <c r="L41" i="4"/>
  <c r="L40" i="4"/>
  <c r="L39" i="4"/>
  <c r="L38" i="4"/>
  <c r="L37" i="4"/>
  <c r="L36" i="4"/>
  <c r="L35" i="4"/>
  <c r="L32" i="4"/>
  <c r="L31" i="4"/>
  <c r="L30" i="4"/>
  <c r="L29" i="4"/>
  <c r="L28" i="4"/>
  <c r="L27" i="4"/>
  <c r="L26" i="4"/>
  <c r="L25" i="4"/>
  <c r="L24" i="4"/>
  <c r="L23" i="4"/>
  <c r="L22" i="4"/>
  <c r="L20" i="4"/>
  <c r="L16" i="4"/>
  <c r="L15" i="4"/>
  <c r="L14" i="4"/>
  <c r="L13" i="4"/>
  <c r="L12" i="4"/>
  <c r="L11" i="4"/>
  <c r="D61" i="4"/>
  <c r="D57" i="4"/>
  <c r="D55" i="4"/>
  <c r="D54" i="4"/>
  <c r="D53" i="4"/>
  <c r="D52" i="4"/>
  <c r="D51" i="4"/>
  <c r="D50" i="4"/>
  <c r="D49" i="4"/>
  <c r="D48" i="4"/>
  <c r="D47" i="4"/>
  <c r="D45" i="4"/>
  <c r="D44" i="4"/>
  <c r="D42" i="4"/>
  <c r="D40" i="4"/>
  <c r="D39" i="4"/>
  <c r="D38" i="4"/>
  <c r="D37" i="4"/>
  <c r="D36" i="4"/>
  <c r="D35" i="4"/>
  <c r="D34" i="4"/>
  <c r="C9" i="5" s="1"/>
  <c r="D33" i="4"/>
  <c r="C7" i="5" s="1"/>
  <c r="D32" i="4"/>
  <c r="D16" i="4"/>
  <c r="D15" i="4"/>
  <c r="D14" i="4"/>
  <c r="D13" i="4"/>
  <c r="D12" i="4"/>
  <c r="D11" i="4"/>
  <c r="D10" i="4"/>
  <c r="B54" i="5"/>
  <c r="B56" i="5"/>
  <c r="B55" i="5"/>
  <c r="B51" i="5"/>
  <c r="L9" i="4" l="1"/>
  <c r="C6" i="5"/>
  <c r="D20" i="4"/>
  <c r="D21" i="4"/>
  <c r="D19" i="4"/>
  <c r="D22" i="4"/>
  <c r="D28" i="4"/>
  <c r="D31" i="4"/>
  <c r="D18" i="4"/>
  <c r="D29" i="4"/>
  <c r="D30" i="4"/>
  <c r="C8" i="5" s="1"/>
  <c r="D25" i="4"/>
  <c r="D17" i="4"/>
  <c r="D24" i="4"/>
  <c r="D27" i="4"/>
  <c r="D26" i="4"/>
  <c r="C5" i="5" s="1"/>
  <c r="B53" i="5"/>
  <c r="D23" i="4"/>
  <c r="C4" i="5" s="1"/>
  <c r="D9" i="4" l="1"/>
  <c r="C3" i="5" s="1"/>
  <c r="B50" i="5" l="1"/>
  <c r="C52" i="5" s="1"/>
  <c r="E4" i="5"/>
  <c r="E9" i="5"/>
  <c r="E6" i="5"/>
  <c r="E7" i="5"/>
  <c r="C10" i="5"/>
  <c r="E10" i="5" s="1"/>
  <c r="E5" i="5"/>
  <c r="E8" i="5"/>
  <c r="C54" i="5" l="1"/>
  <c r="C53" i="5"/>
  <c r="C51" i="5"/>
  <c r="C55" i="5"/>
  <c r="C56" i="5"/>
  <c r="C50" i="5" l="1"/>
</calcChain>
</file>

<file path=xl/sharedStrings.xml><?xml version="1.0" encoding="utf-8"?>
<sst xmlns="http://schemas.openxmlformats.org/spreadsheetml/2006/main" count="142" uniqueCount="129">
  <si>
    <t>Cod OPC</t>
  </si>
  <si>
    <t>Ordonator principal de credite</t>
  </si>
  <si>
    <t>Titlul 51</t>
  </si>
  <si>
    <t>Titlul 55</t>
  </si>
  <si>
    <t>Titlul 56</t>
  </si>
  <si>
    <t>Titlul 65</t>
  </si>
  <si>
    <t>Titlul 71</t>
  </si>
  <si>
    <t>01</t>
  </si>
  <si>
    <t>Administratia Prezidentiala</t>
  </si>
  <si>
    <t>02</t>
  </si>
  <si>
    <t>Senatul Romaniei</t>
  </si>
  <si>
    <t>03</t>
  </si>
  <si>
    <t>Camera Deputatilor</t>
  </si>
  <si>
    <t>04</t>
  </si>
  <si>
    <t>Inalta Curte de Casatie si Justitie</t>
  </si>
  <si>
    <t>05</t>
  </si>
  <si>
    <t>Curtea Constitutionala</t>
  </si>
  <si>
    <t>06</t>
  </si>
  <si>
    <t>Consiliul Legislativ</t>
  </si>
  <si>
    <t>07</t>
  </si>
  <si>
    <t>Curtea de Conturi</t>
  </si>
  <si>
    <t>08</t>
  </si>
  <si>
    <t>09</t>
  </si>
  <si>
    <t>Avocatul Poporului</t>
  </si>
  <si>
    <t>10</t>
  </si>
  <si>
    <t>Consiliul National pentru Studierea Arhivelor Securitatii</t>
  </si>
  <si>
    <t>11</t>
  </si>
  <si>
    <t>Consiliul National al Audiovizualului</t>
  </si>
  <si>
    <t>13</t>
  </si>
  <si>
    <t>Secretariatul General al Guvernului</t>
  </si>
  <si>
    <t>14</t>
  </si>
  <si>
    <t>Ministerul Afacerilor Externe</t>
  </si>
  <si>
    <t>15</t>
  </si>
  <si>
    <t>16</t>
  </si>
  <si>
    <t>17</t>
  </si>
  <si>
    <t>Ministerul Justitiei</t>
  </si>
  <si>
    <t>18</t>
  </si>
  <si>
    <t>Ministerul Apararii Nationale</t>
  </si>
  <si>
    <t>19</t>
  </si>
  <si>
    <t>Ministerul Afacerilor Interne</t>
  </si>
  <si>
    <t>20</t>
  </si>
  <si>
    <t>21</t>
  </si>
  <si>
    <t>Ministerul Tineretului si Sportului</t>
  </si>
  <si>
    <t>22</t>
  </si>
  <si>
    <t>Ministerul Agriculturii si Dezvoltarii Rurale</t>
  </si>
  <si>
    <t>23</t>
  </si>
  <si>
    <t>24</t>
  </si>
  <si>
    <t>Ministerul Transporturilor</t>
  </si>
  <si>
    <t>25</t>
  </si>
  <si>
    <t>26</t>
  </si>
  <si>
    <t>Ministerul Sanatatii</t>
  </si>
  <si>
    <t>27</t>
  </si>
  <si>
    <t>29</t>
  </si>
  <si>
    <t>Ministerul Public</t>
  </si>
  <si>
    <t>30</t>
  </si>
  <si>
    <t>Agentia Nationala de Integritate</t>
  </si>
  <si>
    <t>31</t>
  </si>
  <si>
    <t>Serviciul Roman de Informatii</t>
  </si>
  <si>
    <t>32</t>
  </si>
  <si>
    <t>Serviciul de Informatii Externe</t>
  </si>
  <si>
    <t>33</t>
  </si>
  <si>
    <t>Serviciul de Protectie si Paza</t>
  </si>
  <si>
    <t>34</t>
  </si>
  <si>
    <t>Serviciul de Telecomunicatii Speciale</t>
  </si>
  <si>
    <t>35</t>
  </si>
  <si>
    <t>37</t>
  </si>
  <si>
    <t>Academia Romana</t>
  </si>
  <si>
    <t>38</t>
  </si>
  <si>
    <t>Autoritatea Nationala Sanitar-Veterinara si pentru Siguranta Alimentelor</t>
  </si>
  <si>
    <t>41</t>
  </si>
  <si>
    <t>Oficiul registrului national al informatiilor secrete de stat</t>
  </si>
  <si>
    <t>42</t>
  </si>
  <si>
    <t>Consiliul National pentru Combaterea Discriminarii</t>
  </si>
  <si>
    <t>43</t>
  </si>
  <si>
    <t>44</t>
  </si>
  <si>
    <t>Institutul Cultural Roman</t>
  </si>
  <si>
    <t>46</t>
  </si>
  <si>
    <t>Societatea Romana de Televiziune</t>
  </si>
  <si>
    <t>47</t>
  </si>
  <si>
    <t>Consiliul Superior al Magistraturii</t>
  </si>
  <si>
    <t>48</t>
  </si>
  <si>
    <t>Autoritatea Electorala Permanenta</t>
  </si>
  <si>
    <t>50</t>
  </si>
  <si>
    <t>Autoritatea Nationala de Supraveghere a Prelucrarii Datelor cu Caracter Personal</t>
  </si>
  <si>
    <t>51</t>
  </si>
  <si>
    <t>Consiliul Economic si Social</t>
  </si>
  <si>
    <t>53</t>
  </si>
  <si>
    <t>Autoritatea pentru Administrarea Activelor Statului</t>
  </si>
  <si>
    <t>TOTAL</t>
  </si>
  <si>
    <t>Consiliul Concurentei</t>
  </si>
  <si>
    <t>Titlul 58</t>
  </si>
  <si>
    <t xml:space="preserve">Agentia Nationala de Presa AGERPRES </t>
  </si>
  <si>
    <t>Consiliul de Monitorizare a Implementarii Conventiei</t>
  </si>
  <si>
    <t>Ministerul Dezvoltarii Regionale, Administratiei Publice si Fondurilor Europene</t>
  </si>
  <si>
    <t>Ministerul Educatiei Nationale</t>
  </si>
  <si>
    <t>mii lei</t>
  </si>
  <si>
    <t>din care:</t>
  </si>
  <si>
    <t>Total General,   din care:</t>
  </si>
  <si>
    <t>Total    Buget de stat</t>
  </si>
  <si>
    <t>Total surse</t>
  </si>
  <si>
    <t>Bgt</t>
  </si>
  <si>
    <t>Altii</t>
  </si>
  <si>
    <t>titlul 51</t>
  </si>
  <si>
    <t>titlul 55</t>
  </si>
  <si>
    <t>titlul 56</t>
  </si>
  <si>
    <t>titlul 58</t>
  </si>
  <si>
    <t>titlul 65</t>
  </si>
  <si>
    <t>titlul 71</t>
  </si>
  <si>
    <t>Inspectia Judiciara</t>
  </si>
  <si>
    <t>Ministerul Agriculturii</t>
  </si>
  <si>
    <t>Ministerul Mediului, Apelor si Padurilor</t>
  </si>
  <si>
    <t>Ministerul Culturii</t>
  </si>
  <si>
    <t>Ministerul Energiei</t>
  </si>
  <si>
    <t>Secretariatul de Stat pentru recunoasterea meritelor luptatorilor impotriva regimului comunist</t>
  </si>
  <si>
    <t>Consiliul National de Solutionare a Contestatiilor</t>
  </si>
  <si>
    <t>Ministerul Investitiilor si Proiectelor Europene</t>
  </si>
  <si>
    <t>Autoritatea Nationala pentru Restituirea Proprietatilor</t>
  </si>
  <si>
    <t>Ministerul Cercetarii, Inovarii si Digitalizarii</t>
  </si>
  <si>
    <t>efectuate în perioada 01.01-30.09.2021</t>
  </si>
  <si>
    <t>Plăți cumulate la data de 30.09.2021</t>
  </si>
  <si>
    <t>Program actualizat la data de 30.09.2021</t>
  </si>
  <si>
    <t>Ministerul Dezvoltării, Lucrarilor Publice si Administratiei</t>
  </si>
  <si>
    <t>Ministerul Finantelor</t>
  </si>
  <si>
    <t>Ministerul Muncii si Protecției Sociale</t>
  </si>
  <si>
    <t xml:space="preserve">Ministerul Transporturilor și Infrastructurii </t>
  </si>
  <si>
    <t xml:space="preserve">Ministerul Educatiei </t>
  </si>
  <si>
    <t>Ministerul Economiei, Antreprenoriatului si Turismului</t>
  </si>
  <si>
    <t>Situația cheltuielilor de investiții detaliată pe titluri de cheltuieli pentru ordonatorii principali de credite ai bugetului de stat</t>
  </si>
  <si>
    <t>ANEXA nr.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</si>
</sst>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6" x14ac:knownFonts="1"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3" fontId="0" fillId="0" borderId="0" xfId="0" applyNumberFormat="1"/>
    <xf numFmtId="165" fontId="0" fillId="0" borderId="0" xfId="0" applyNumberFormat="1"/>
    <xf numFmtId="2" fontId="0" fillId="0" borderId="0" xfId="0" applyNumberFormat="1"/>
    <xf numFmtId="1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/>
    <xf numFmtId="1" fontId="1" fillId="0" borderId="12" xfId="0" applyNumberFormat="1" applyFont="1" applyFill="1" applyBorder="1" applyAlignment="1">
      <alignment horizontal="left" vertical="center" wrapText="1"/>
    </xf>
    <xf numFmtId="3" fontId="1" fillId="0" borderId="6" xfId="0" applyNumberFormat="1" applyFont="1" applyFill="1" applyBorder="1" applyAlignment="1">
      <alignment horizontal="center" vertical="center" wrapText="1"/>
    </xf>
    <xf numFmtId="1" fontId="1" fillId="0" borderId="5" xfId="0" applyNumberFormat="1" applyFont="1" applyFill="1" applyBorder="1" applyAlignment="1">
      <alignment horizontal="left" vertical="center" wrapText="1"/>
    </xf>
    <xf numFmtId="3" fontId="2" fillId="0" borderId="7" xfId="0" applyNumberFormat="1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>
      <alignment horizontal="left" vertical="center"/>
    </xf>
    <xf numFmtId="1" fontId="3" fillId="0" borderId="2" xfId="0" applyNumberFormat="1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wrapText="1"/>
    </xf>
    <xf numFmtId="1" fontId="3" fillId="2" borderId="2" xfId="0" applyNumberFormat="1" applyFont="1" applyFill="1" applyBorder="1" applyAlignment="1">
      <alignment horizontal="left" vertical="center"/>
    </xf>
    <xf numFmtId="3" fontId="3" fillId="2" borderId="1" xfId="0" applyNumberFormat="1" applyFont="1" applyFill="1" applyBorder="1" applyAlignment="1">
      <alignment wrapText="1"/>
    </xf>
    <xf numFmtId="3" fontId="1" fillId="2" borderId="0" xfId="0" applyNumberFormat="1" applyFont="1" applyFill="1"/>
    <xf numFmtId="0" fontId="3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3" fontId="3" fillId="0" borderId="9" xfId="0" applyNumberFormat="1" applyFont="1" applyFill="1" applyBorder="1" applyAlignment="1">
      <alignment wrapText="1"/>
    </xf>
    <xf numFmtId="1" fontId="3" fillId="0" borderId="8" xfId="0" applyNumberFormat="1" applyFont="1" applyFill="1" applyBorder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wrapText="1"/>
    </xf>
    <xf numFmtId="3" fontId="3" fillId="2" borderId="11" xfId="0" applyNumberFormat="1" applyFont="1" applyFill="1" applyBorder="1" applyAlignment="1">
      <alignment wrapText="1"/>
    </xf>
    <xf numFmtId="3" fontId="1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3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/>
    </xf>
    <xf numFmtId="3" fontId="1" fillId="0" borderId="4" xfId="0" applyNumberFormat="1" applyFont="1" applyFill="1" applyBorder="1" applyAlignment="1">
      <alignment horizontal="center" vertical="center"/>
    </xf>
    <xf numFmtId="3" fontId="1" fillId="0" borderId="17" xfId="0" applyNumberFormat="1" applyFont="1" applyFill="1" applyBorder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3" fontId="1" fillId="0" borderId="6" xfId="0" applyNumberFormat="1" applyFont="1" applyFill="1" applyBorder="1" applyAlignment="1">
      <alignment horizontal="center" vertical="center"/>
    </xf>
    <xf numFmtId="3" fontId="2" fillId="0" borderId="7" xfId="0" applyNumberFormat="1" applyFont="1" applyFill="1" applyBorder="1" applyAlignment="1">
      <alignment horizontal="center" vertical="center" wrapText="1"/>
    </xf>
    <xf numFmtId="3" fontId="3" fillId="0" borderId="6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1" fillId="0" borderId="9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Alignment="1">
      <alignment horizontal="center"/>
    </xf>
    <xf numFmtId="3" fontId="1" fillId="0" borderId="2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6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 wrapText="1"/>
    </xf>
    <xf numFmtId="3" fontId="1" fillId="0" borderId="18" xfId="0" applyNumberFormat="1" applyFont="1" applyFill="1" applyBorder="1" applyAlignment="1">
      <alignment horizontal="center" vertical="center" wrapText="1"/>
    </xf>
    <xf numFmtId="3" fontId="1" fillId="0" borderId="19" xfId="0" applyNumberFormat="1" applyFont="1" applyFill="1" applyBorder="1" applyAlignment="1">
      <alignment horizontal="center" vertical="center" wrapText="1"/>
    </xf>
    <xf numFmtId="3" fontId="1" fillId="0" borderId="20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5" xfId="0" applyNumberFormat="1" applyFont="1" applyFill="1" applyBorder="1" applyAlignment="1">
      <alignment horizontal="center" vertical="center" wrapText="1"/>
    </xf>
    <xf numFmtId="3" fontId="1" fillId="0" borderId="13" xfId="0" applyNumberFormat="1" applyFont="1" applyFill="1" applyBorder="1" applyAlignment="1">
      <alignment horizontal="center" vertical="center"/>
    </xf>
    <xf numFmtId="3" fontId="1" fillId="0" borderId="14" xfId="0" applyNumberFormat="1" applyFont="1" applyFill="1" applyBorder="1" applyAlignment="1">
      <alignment horizontal="center" vertical="center"/>
    </xf>
    <xf numFmtId="3" fontId="1" fillId="0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Total  surse</a:t>
            </a:r>
          </a:p>
        </c:rich>
      </c:tx>
      <c:layout>
        <c:manualLayout>
          <c:xMode val="edge"/>
          <c:yMode val="edge"/>
          <c:x val="0.43887219919093062"/>
          <c:y val="3.6203547330549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8729823040042001E-2"/>
          <c:y val="0.10611108016591421"/>
          <c:w val="0.60860421524253649"/>
          <c:h val="0.8309259752330198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A2D-4653-9819-2563C947AE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A2D-4653-9819-2563C947AE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A2D-4653-9819-2563C947AE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A2D-4653-9819-2563C947AE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solidFill>
                  <a:schemeClr val="accent1">
                    <a:lumMod val="60000"/>
                    <a:lumOff val="40000"/>
                  </a:schemeClr>
                </a:solidFill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>
                <a:contourClr>
                  <a:schemeClr val="accent1">
                    <a:lumMod val="60000"/>
                    <a:lumOff val="40000"/>
                  </a:schemeClr>
                </a:contourClr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A2D-4653-9819-2563C947AE8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A2D-4653-9819-2563C947AE8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A2D-4653-9819-2563C947AE8F}"/>
              </c:ext>
            </c:extLst>
          </c:dPt>
          <c:dLbls>
            <c:dLbl>
              <c:idx val="5"/>
              <c:layout>
                <c:manualLayout>
                  <c:x val="5.4356158646025519E-2"/>
                  <c:y val="0.117904310905712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4A2D-4653-9819-2563C947AE8F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Agriculturii</c:v>
                </c:pt>
                <c:pt idx="5">
                  <c:v>Ministerul Sanatatii</c:v>
                </c:pt>
                <c:pt idx="6">
                  <c:v>Altii</c:v>
                </c:pt>
              </c:strCache>
            </c:strRef>
          </c:cat>
          <c:val>
            <c:numRef>
              <c:f>Sheet1!$D$4:$D$10</c:f>
              <c:numCache>
                <c:formatCode>0.0</c:formatCode>
                <c:ptCount val="7"/>
                <c:pt idx="0">
                  <c:v>5.2195165366465828</c:v>
                </c:pt>
                <c:pt idx="1">
                  <c:v>26.347094460762658</c:v>
                </c:pt>
                <c:pt idx="2">
                  <c:v>42.959656900952595</c:v>
                </c:pt>
                <c:pt idx="3">
                  <c:v>5.4935155155824518</c:v>
                </c:pt>
                <c:pt idx="4">
                  <c:v>1.8821077994898157</c:v>
                </c:pt>
                <c:pt idx="5">
                  <c:v>2.211827413129519</c:v>
                </c:pt>
                <c:pt idx="6">
                  <c:v>15.886281373436381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4A2D-4653-9819-2563C947AE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822369320582188"/>
          <c:y val="0.10340790623056935"/>
          <c:w val="0.27373793086510201"/>
          <c:h val="0.77708723403139435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</a:t>
            </a:r>
            <a:r>
              <a:rPr lang="en-US" sz="1400"/>
              <a:t>uget de stat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2222222222222215E-2"/>
          <c:y val="0.10185185185185185"/>
          <c:w val="0.5805555555555556"/>
          <c:h val="0.89814814814814814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900-491E-998B-F8F1744D2B7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900-491E-998B-F8F1744D2B7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900-491E-998B-F8F1744D2B7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900-491E-998B-F8F1744D2B7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900-491E-998B-F8F1744D2B70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900-491E-998B-F8F1744D2B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900-491E-998B-F8F1744D2B70}"/>
              </c:ext>
            </c:extLst>
          </c:dPt>
          <c:dLbls>
            <c:dLbl>
              <c:idx val="3"/>
              <c:layout>
                <c:manualLayout>
                  <c:x val="0.10106910206028936"/>
                  <c:y val="0.12769667215486141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7900-491E-998B-F8F1744D2B7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716189645557299E-2"/>
                  <c:y val="9.194387414969924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7900-491E-998B-F8F1744D2B70}"/>
                </c:ex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Sheet1!$A$4:$A$10</c:f>
              <c:strCache>
                <c:ptCount val="7"/>
                <c:pt idx="0">
                  <c:v>Ministerul Dezvoltarii Regionale, Administratiei Publice si Fondurilor Europene</c:v>
                </c:pt>
                <c:pt idx="1">
                  <c:v>Ministerul Apararii Nationale</c:v>
                </c:pt>
                <c:pt idx="2">
                  <c:v>Ministerul Transporturilor</c:v>
                </c:pt>
                <c:pt idx="3">
                  <c:v>Ministerul Educatiei Nationale</c:v>
                </c:pt>
                <c:pt idx="4">
                  <c:v>Ministerul Agriculturii</c:v>
                </c:pt>
                <c:pt idx="5">
                  <c:v>Ministerul Sanatatii</c:v>
                </c:pt>
                <c:pt idx="6">
                  <c:v>Altii</c:v>
                </c:pt>
              </c:strCache>
            </c:strRef>
          </c:cat>
          <c:val>
            <c:numRef>
              <c:f>Sheet1!$E$4:$E$10</c:f>
              <c:numCache>
                <c:formatCode>0.0</c:formatCode>
                <c:ptCount val="7"/>
                <c:pt idx="0">
                  <c:v>5.8744300390198703</c:v>
                </c:pt>
                <c:pt idx="1">
                  <c:v>29.770412229817779</c:v>
                </c:pt>
                <c:pt idx="2">
                  <c:v>40.249291856808483</c:v>
                </c:pt>
                <c:pt idx="3">
                  <c:v>3.0251825119937514</c:v>
                </c:pt>
                <c:pt idx="4">
                  <c:v>2.0494163740764781</c:v>
                </c:pt>
                <c:pt idx="5">
                  <c:v>2.5059285974658825</c:v>
                </c:pt>
                <c:pt idx="6">
                  <c:v>16.525338390817755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7900-491E-998B-F8F1744D2B7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Buget</a:t>
            </a:r>
            <a:r>
              <a:rPr lang="en-US" baseline="0"/>
              <a:t> de stat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06A-4154-8A63-3364B146D2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06A-4154-8A63-3364B146D22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06A-4154-8A63-3364B146D22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806A-4154-8A63-3364B146D22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806A-4154-8A63-3364B146D22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806A-4154-8A63-3364B146D22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Sheet1!$A$51:$A$56</c:f>
              <c:strCache>
                <c:ptCount val="6"/>
                <c:pt idx="0">
                  <c:v>titlul 51</c:v>
                </c:pt>
                <c:pt idx="1">
                  <c:v>titlul 55</c:v>
                </c:pt>
                <c:pt idx="2">
                  <c:v>titlul 56</c:v>
                </c:pt>
                <c:pt idx="3">
                  <c:v>titlul 58</c:v>
                </c:pt>
                <c:pt idx="4">
                  <c:v>titlul 65</c:v>
                </c:pt>
                <c:pt idx="5">
                  <c:v>titlul 71</c:v>
                </c:pt>
              </c:strCache>
            </c:strRef>
          </c:cat>
          <c:val>
            <c:numRef>
              <c:f>Sheet1!$B$51:$B$56</c:f>
              <c:numCache>
                <c:formatCode>#,##0</c:formatCode>
                <c:ptCount val="6"/>
                <c:pt idx="0">
                  <c:v>1339809</c:v>
                </c:pt>
                <c:pt idx="1">
                  <c:v>1766985</c:v>
                </c:pt>
                <c:pt idx="2">
                  <c:v>269689</c:v>
                </c:pt>
                <c:pt idx="3">
                  <c:v>9948765</c:v>
                </c:pt>
                <c:pt idx="4">
                  <c:v>530681</c:v>
                </c:pt>
                <c:pt idx="5">
                  <c:v>7673615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806A-4154-8A63-3364B146D22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604910</xdr:colOff>
      <xdr:row>1</xdr:row>
      <xdr:rowOff>2</xdr:rowOff>
    </xdr:from>
    <xdr:to>
      <xdr:col>17</xdr:col>
      <xdr:colOff>576777</xdr:colOff>
      <xdr:row>22</xdr:row>
      <xdr:rowOff>31655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604910</xdr:colOff>
      <xdr:row>24</xdr:row>
      <xdr:rowOff>70338</xdr:rowOff>
    </xdr:from>
    <xdr:to>
      <xdr:col>18</xdr:col>
      <xdr:colOff>175845</xdr:colOff>
      <xdr:row>46</xdr:row>
      <xdr:rowOff>52753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54</xdr:row>
      <xdr:rowOff>0</xdr:rowOff>
    </xdr:from>
    <xdr:to>
      <xdr:col>14</xdr:col>
      <xdr:colOff>239150</xdr:colOff>
      <xdr:row>70</xdr:row>
      <xdr:rowOff>154745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2"/>
  <sheetViews>
    <sheetView tabSelected="1" zoomScale="106" zoomScaleNormal="106" workbookViewId="0">
      <pane xSplit="2" ySplit="9" topLeftCell="C58" activePane="bottomRight" state="frozen"/>
      <selection pane="topRight" activeCell="C1" sqref="C1"/>
      <selection pane="bottomLeft" activeCell="A9" sqref="A9"/>
      <selection pane="bottomRight" activeCell="S7" sqref="S7"/>
    </sheetView>
  </sheetViews>
  <sheetFormatPr defaultColWidth="11.5703125" defaultRowHeight="14.25" x14ac:dyDescent="0.2"/>
  <cols>
    <col min="1" max="1" width="5" style="4" customWidth="1"/>
    <col min="2" max="2" width="37.5703125" style="5" customWidth="1"/>
    <col min="3" max="4" width="12" style="31" bestFit="1" customWidth="1"/>
    <col min="5" max="6" width="10.85546875" style="31" bestFit="1" customWidth="1"/>
    <col min="7" max="7" width="9.85546875" style="31" customWidth="1"/>
    <col min="8" max="8" width="10.85546875" style="31" bestFit="1" customWidth="1"/>
    <col min="9" max="9" width="9.42578125" style="31" customWidth="1"/>
    <col min="10" max="10" width="10.85546875" style="31" bestFit="1" customWidth="1"/>
    <col min="11" max="11" width="10.85546875" style="31" customWidth="1"/>
    <col min="12" max="12" width="11" style="31" customWidth="1"/>
    <col min="13" max="13" width="10.140625" style="31" customWidth="1"/>
    <col min="14" max="14" width="11.140625" style="31" customWidth="1"/>
    <col min="15" max="15" width="10.42578125" style="31" customWidth="1"/>
    <col min="16" max="16" width="10.7109375" style="31" customWidth="1"/>
    <col min="17" max="17" width="10.28515625" style="31" customWidth="1"/>
    <col min="18" max="18" width="11" style="31" customWidth="1"/>
    <col min="19" max="16384" width="11.5703125" style="5"/>
  </cols>
  <sheetData>
    <row r="1" spans="1:29" x14ac:dyDescent="0.2">
      <c r="P1" s="31" t="s">
        <v>128</v>
      </c>
    </row>
    <row r="2" spans="1:29" x14ac:dyDescent="0.2">
      <c r="A2" s="44" t="s">
        <v>127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</row>
    <row r="3" spans="1:29" x14ac:dyDescent="0.2">
      <c r="A3" s="45" t="s">
        <v>118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29" ht="15" thickBot="1" x14ac:dyDescent="0.25">
      <c r="R4" s="31" t="s">
        <v>95</v>
      </c>
    </row>
    <row r="5" spans="1:29" ht="29.45" customHeight="1" x14ac:dyDescent="0.2">
      <c r="A5" s="52" t="s">
        <v>0</v>
      </c>
      <c r="B5" s="55" t="s">
        <v>1</v>
      </c>
      <c r="C5" s="58" t="s">
        <v>120</v>
      </c>
      <c r="D5" s="59"/>
      <c r="E5" s="59"/>
      <c r="F5" s="59"/>
      <c r="G5" s="59"/>
      <c r="H5" s="59"/>
      <c r="I5" s="59"/>
      <c r="J5" s="60"/>
      <c r="K5" s="61" t="s">
        <v>119</v>
      </c>
      <c r="L5" s="62"/>
      <c r="M5" s="62"/>
      <c r="N5" s="62"/>
      <c r="O5" s="62"/>
      <c r="P5" s="62"/>
      <c r="Q5" s="62"/>
      <c r="R5" s="63"/>
    </row>
    <row r="6" spans="1:29" ht="18.75" customHeight="1" x14ac:dyDescent="0.2">
      <c r="A6" s="53"/>
      <c r="B6" s="56"/>
      <c r="C6" s="46" t="s">
        <v>97</v>
      </c>
      <c r="D6" s="48" t="s">
        <v>98</v>
      </c>
      <c r="E6" s="50" t="s">
        <v>96</v>
      </c>
      <c r="F6" s="50"/>
      <c r="G6" s="50"/>
      <c r="H6" s="50"/>
      <c r="I6" s="50"/>
      <c r="J6" s="51"/>
      <c r="K6" s="46" t="s">
        <v>97</v>
      </c>
      <c r="L6" s="48" t="s">
        <v>98</v>
      </c>
      <c r="M6" s="50" t="s">
        <v>96</v>
      </c>
      <c r="N6" s="50"/>
      <c r="O6" s="50"/>
      <c r="P6" s="50"/>
      <c r="Q6" s="50"/>
      <c r="R6" s="51"/>
    </row>
    <row r="7" spans="1:29" ht="25.5" customHeight="1" thickBot="1" x14ac:dyDescent="0.25">
      <c r="A7" s="54"/>
      <c r="B7" s="57"/>
      <c r="C7" s="47"/>
      <c r="D7" s="49"/>
      <c r="E7" s="29" t="s">
        <v>2</v>
      </c>
      <c r="F7" s="29" t="s">
        <v>3</v>
      </c>
      <c r="G7" s="29" t="s">
        <v>4</v>
      </c>
      <c r="H7" s="29" t="s">
        <v>90</v>
      </c>
      <c r="I7" s="29" t="s">
        <v>5</v>
      </c>
      <c r="J7" s="30" t="s">
        <v>6</v>
      </c>
      <c r="K7" s="47"/>
      <c r="L7" s="49"/>
      <c r="M7" s="29" t="s">
        <v>2</v>
      </c>
      <c r="N7" s="29" t="s">
        <v>3</v>
      </c>
      <c r="O7" s="29" t="s">
        <v>4</v>
      </c>
      <c r="P7" s="29" t="s">
        <v>90</v>
      </c>
      <c r="Q7" s="29" t="s">
        <v>5</v>
      </c>
      <c r="R7" s="30" t="s">
        <v>6</v>
      </c>
    </row>
    <row r="8" spans="1:29" x14ac:dyDescent="0.2">
      <c r="A8" s="6"/>
      <c r="B8" s="7"/>
      <c r="C8" s="7"/>
      <c r="D8" s="7"/>
      <c r="E8" s="32"/>
      <c r="F8" s="32"/>
      <c r="G8" s="32"/>
      <c r="H8" s="32"/>
      <c r="I8" s="32"/>
      <c r="J8" s="32"/>
      <c r="K8" s="32"/>
      <c r="L8" s="7"/>
      <c r="M8" s="32"/>
      <c r="N8" s="32"/>
      <c r="O8" s="32"/>
      <c r="P8" s="32"/>
      <c r="Q8" s="32"/>
      <c r="R8" s="32"/>
    </row>
    <row r="9" spans="1:29" ht="19.350000000000001" customHeight="1" thickBot="1" x14ac:dyDescent="0.25">
      <c r="A9" s="8"/>
      <c r="B9" s="9" t="s">
        <v>88</v>
      </c>
      <c r="C9" s="33">
        <f>SUM(C10:C62)</f>
        <v>25303014</v>
      </c>
      <c r="D9" s="33">
        <f t="shared" ref="D9:R9" si="0">SUM(D10:D62)</f>
        <v>21529544</v>
      </c>
      <c r="E9" s="33">
        <f t="shared" si="0"/>
        <v>1339809</v>
      </c>
      <c r="F9" s="33">
        <f t="shared" si="0"/>
        <v>1766985</v>
      </c>
      <c r="G9" s="33">
        <f t="shared" si="0"/>
        <v>269689</v>
      </c>
      <c r="H9" s="33">
        <f t="shared" si="0"/>
        <v>9948765</v>
      </c>
      <c r="I9" s="33">
        <f t="shared" si="0"/>
        <v>530681</v>
      </c>
      <c r="J9" s="33">
        <f t="shared" si="0"/>
        <v>7673615</v>
      </c>
      <c r="K9" s="33">
        <f>SUM(K10:K62)</f>
        <v>9509599</v>
      </c>
      <c r="L9" s="33">
        <f t="shared" si="0"/>
        <v>9154530</v>
      </c>
      <c r="M9" s="33">
        <f t="shared" si="0"/>
        <v>262039</v>
      </c>
      <c r="N9" s="33">
        <f t="shared" si="0"/>
        <v>1248139</v>
      </c>
      <c r="O9" s="33">
        <f t="shared" si="0"/>
        <v>245036</v>
      </c>
      <c r="P9" s="33">
        <f t="shared" si="0"/>
        <v>4235172</v>
      </c>
      <c r="Q9" s="33">
        <f t="shared" si="0"/>
        <v>265499</v>
      </c>
      <c r="R9" s="33">
        <f t="shared" si="0"/>
        <v>2898645</v>
      </c>
    </row>
    <row r="10" spans="1:29" ht="15" thickTop="1" x14ac:dyDescent="0.2">
      <c r="A10" s="10" t="s">
        <v>7</v>
      </c>
      <c r="B10" s="22" t="s">
        <v>8</v>
      </c>
      <c r="C10" s="34">
        <v>12351</v>
      </c>
      <c r="D10" s="32">
        <f>E10+F10+G10+I10+J10+H10</f>
        <v>12351</v>
      </c>
      <c r="E10" s="32">
        <v>233</v>
      </c>
      <c r="F10" s="32"/>
      <c r="G10" s="32"/>
      <c r="H10" s="32"/>
      <c r="I10" s="32"/>
      <c r="J10" s="32">
        <v>12118</v>
      </c>
      <c r="K10" s="32">
        <v>3164</v>
      </c>
      <c r="L10" s="32">
        <f>M10+N10+O10+Q10+R10+P10</f>
        <v>3164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3164</v>
      </c>
    </row>
    <row r="11" spans="1:29" x14ac:dyDescent="0.2">
      <c r="A11" s="11" t="s">
        <v>9</v>
      </c>
      <c r="B11" s="12" t="s">
        <v>10</v>
      </c>
      <c r="C11" s="35">
        <v>25318</v>
      </c>
      <c r="D11" s="27">
        <f>E11+F11+G11+I11+J11+H11</f>
        <v>25318</v>
      </c>
      <c r="E11" s="27">
        <v>80</v>
      </c>
      <c r="F11" s="27"/>
      <c r="G11" s="27"/>
      <c r="H11" s="27"/>
      <c r="I11" s="27"/>
      <c r="J11" s="27">
        <v>25238</v>
      </c>
      <c r="K11" s="27">
        <v>5640</v>
      </c>
      <c r="L11" s="27">
        <f t="shared" ref="L11:L62" si="1">M11+N11+O11+Q11+R11+P11</f>
        <v>5640</v>
      </c>
      <c r="M11" s="27">
        <v>7</v>
      </c>
      <c r="N11" s="27"/>
      <c r="O11" s="27"/>
      <c r="P11" s="27"/>
      <c r="Q11" s="27"/>
      <c r="R11" s="27">
        <v>5633</v>
      </c>
    </row>
    <row r="12" spans="1:29" s="15" customFormat="1" x14ac:dyDescent="0.2">
      <c r="A12" s="13" t="s">
        <v>11</v>
      </c>
      <c r="B12" s="14" t="s">
        <v>12</v>
      </c>
      <c r="C12" s="35">
        <v>34166</v>
      </c>
      <c r="D12" s="36">
        <f t="shared" ref="D12:D61" si="2">E12+F12+G12+I12+J12+H12</f>
        <v>34016</v>
      </c>
      <c r="E12" s="27"/>
      <c r="F12" s="27"/>
      <c r="G12" s="27"/>
      <c r="H12" s="27">
        <v>7342</v>
      </c>
      <c r="I12" s="27"/>
      <c r="J12" s="27">
        <v>26674</v>
      </c>
      <c r="K12" s="36">
        <v>8537</v>
      </c>
      <c r="L12" s="36">
        <f t="shared" si="1"/>
        <v>8537</v>
      </c>
      <c r="M12" s="36"/>
      <c r="N12" s="36"/>
      <c r="O12" s="36"/>
      <c r="P12" s="36">
        <v>0</v>
      </c>
      <c r="Q12" s="36"/>
      <c r="R12" s="36">
        <v>8537</v>
      </c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2">
      <c r="A13" s="11" t="s">
        <v>13</v>
      </c>
      <c r="B13" s="12" t="s">
        <v>14</v>
      </c>
      <c r="C13" s="35">
        <v>2000</v>
      </c>
      <c r="D13" s="27">
        <f t="shared" si="2"/>
        <v>2000</v>
      </c>
      <c r="E13" s="27"/>
      <c r="F13" s="27"/>
      <c r="G13" s="27"/>
      <c r="H13" s="27"/>
      <c r="I13" s="27"/>
      <c r="J13" s="27">
        <v>2000</v>
      </c>
      <c r="K13" s="27">
        <v>154</v>
      </c>
      <c r="L13" s="27">
        <f t="shared" si="1"/>
        <v>154</v>
      </c>
      <c r="M13" s="27"/>
      <c r="N13" s="27"/>
      <c r="O13" s="27"/>
      <c r="P13" s="27"/>
      <c r="Q13" s="27"/>
      <c r="R13" s="27">
        <v>154</v>
      </c>
    </row>
    <row r="14" spans="1:29" x14ac:dyDescent="0.2">
      <c r="A14" s="11" t="s">
        <v>15</v>
      </c>
      <c r="B14" s="12" t="s">
        <v>16</v>
      </c>
      <c r="C14" s="35">
        <v>485</v>
      </c>
      <c r="D14" s="27">
        <f t="shared" si="2"/>
        <v>485</v>
      </c>
      <c r="E14" s="27"/>
      <c r="F14" s="27"/>
      <c r="G14" s="27"/>
      <c r="H14" s="27"/>
      <c r="I14" s="27"/>
      <c r="J14" s="27">
        <v>485</v>
      </c>
      <c r="K14" s="27">
        <v>308</v>
      </c>
      <c r="L14" s="27">
        <f t="shared" si="1"/>
        <v>308</v>
      </c>
      <c r="M14" s="27"/>
      <c r="N14" s="27"/>
      <c r="O14" s="27"/>
      <c r="P14" s="27"/>
      <c r="Q14" s="27"/>
      <c r="R14" s="27">
        <v>308</v>
      </c>
    </row>
    <row r="15" spans="1:29" x14ac:dyDescent="0.2">
      <c r="A15" s="11" t="s">
        <v>17</v>
      </c>
      <c r="B15" s="12" t="s">
        <v>18</v>
      </c>
      <c r="C15" s="35">
        <v>369</v>
      </c>
      <c r="D15" s="27">
        <f t="shared" si="2"/>
        <v>369</v>
      </c>
      <c r="E15" s="27"/>
      <c r="F15" s="27"/>
      <c r="G15" s="27"/>
      <c r="H15" s="27"/>
      <c r="I15" s="27"/>
      <c r="J15" s="27">
        <v>369</v>
      </c>
      <c r="K15" s="27">
        <v>355</v>
      </c>
      <c r="L15" s="27">
        <f t="shared" si="1"/>
        <v>355</v>
      </c>
      <c r="M15" s="27"/>
      <c r="N15" s="27"/>
      <c r="O15" s="27"/>
      <c r="P15" s="27"/>
      <c r="Q15" s="27"/>
      <c r="R15" s="27">
        <v>355</v>
      </c>
    </row>
    <row r="16" spans="1:29" x14ac:dyDescent="0.2">
      <c r="A16" s="11" t="s">
        <v>19</v>
      </c>
      <c r="B16" s="12" t="s">
        <v>20</v>
      </c>
      <c r="C16" s="35">
        <v>22012</v>
      </c>
      <c r="D16" s="27">
        <f t="shared" si="2"/>
        <v>22012</v>
      </c>
      <c r="E16" s="27"/>
      <c r="F16" s="27"/>
      <c r="G16" s="27"/>
      <c r="H16" s="27"/>
      <c r="I16" s="27"/>
      <c r="J16" s="27">
        <v>22012</v>
      </c>
      <c r="K16" s="27">
        <v>7418</v>
      </c>
      <c r="L16" s="27">
        <f t="shared" si="1"/>
        <v>7418</v>
      </c>
      <c r="M16" s="27"/>
      <c r="N16" s="27"/>
      <c r="O16" s="27"/>
      <c r="P16" s="27"/>
      <c r="Q16" s="27"/>
      <c r="R16" s="27">
        <v>7418</v>
      </c>
    </row>
    <row r="17" spans="1:29" x14ac:dyDescent="0.2">
      <c r="A17" s="13" t="s">
        <v>21</v>
      </c>
      <c r="B17" s="23" t="s">
        <v>89</v>
      </c>
      <c r="C17" s="37">
        <v>18966</v>
      </c>
      <c r="D17" s="36">
        <f t="shared" ref="D17:D31" si="3">E17+F17+G17+I17+J17+H17</f>
        <v>18966</v>
      </c>
      <c r="E17" s="36"/>
      <c r="F17" s="36"/>
      <c r="G17" s="36"/>
      <c r="H17" s="36">
        <v>18331</v>
      </c>
      <c r="I17" s="36"/>
      <c r="J17" s="36">
        <v>635</v>
      </c>
      <c r="K17" s="36">
        <v>12112</v>
      </c>
      <c r="L17" s="27">
        <f t="shared" si="1"/>
        <v>12112</v>
      </c>
      <c r="M17" s="36"/>
      <c r="N17" s="36"/>
      <c r="O17" s="36"/>
      <c r="P17" s="36">
        <v>11958</v>
      </c>
      <c r="Q17" s="36"/>
      <c r="R17" s="36">
        <v>154</v>
      </c>
    </row>
    <row r="18" spans="1:29" x14ac:dyDescent="0.2">
      <c r="A18" s="11" t="s">
        <v>22</v>
      </c>
      <c r="B18" s="12" t="s">
        <v>23</v>
      </c>
      <c r="C18" s="35">
        <v>95</v>
      </c>
      <c r="D18" s="27">
        <f t="shared" si="3"/>
        <v>95</v>
      </c>
      <c r="E18" s="27"/>
      <c r="F18" s="27"/>
      <c r="G18" s="27"/>
      <c r="H18" s="27"/>
      <c r="I18" s="27"/>
      <c r="J18" s="27">
        <v>95</v>
      </c>
      <c r="K18" s="27">
        <v>84</v>
      </c>
      <c r="L18" s="27">
        <f t="shared" si="1"/>
        <v>84</v>
      </c>
      <c r="M18" s="27"/>
      <c r="N18" s="27"/>
      <c r="O18" s="27"/>
      <c r="P18" s="27"/>
      <c r="Q18" s="27"/>
      <c r="R18" s="27">
        <v>84</v>
      </c>
    </row>
    <row r="19" spans="1:29" ht="28.5" x14ac:dyDescent="0.2">
      <c r="A19" s="11" t="s">
        <v>24</v>
      </c>
      <c r="B19" s="12" t="s">
        <v>25</v>
      </c>
      <c r="C19" s="35">
        <v>150</v>
      </c>
      <c r="D19" s="27">
        <f t="shared" si="3"/>
        <v>150</v>
      </c>
      <c r="E19" s="27"/>
      <c r="F19" s="27"/>
      <c r="G19" s="27"/>
      <c r="H19" s="27"/>
      <c r="I19" s="27"/>
      <c r="J19" s="27">
        <v>150</v>
      </c>
      <c r="K19" s="27">
        <v>38</v>
      </c>
      <c r="L19" s="27">
        <f t="shared" si="1"/>
        <v>38</v>
      </c>
      <c r="M19" s="27"/>
      <c r="N19" s="27"/>
      <c r="O19" s="27"/>
      <c r="P19" s="27"/>
      <c r="Q19" s="27"/>
      <c r="R19" s="27">
        <v>38</v>
      </c>
    </row>
    <row r="20" spans="1:29" x14ac:dyDescent="0.2">
      <c r="A20" s="11" t="s">
        <v>26</v>
      </c>
      <c r="B20" s="12" t="s">
        <v>27</v>
      </c>
      <c r="C20" s="35">
        <v>250</v>
      </c>
      <c r="D20" s="27">
        <f t="shared" si="3"/>
        <v>250</v>
      </c>
      <c r="E20" s="27"/>
      <c r="F20" s="27"/>
      <c r="G20" s="27"/>
      <c r="H20" s="27"/>
      <c r="I20" s="27"/>
      <c r="J20" s="27">
        <v>250</v>
      </c>
      <c r="K20" s="27">
        <v>18</v>
      </c>
      <c r="L20" s="27">
        <f t="shared" si="1"/>
        <v>18</v>
      </c>
      <c r="M20" s="27"/>
      <c r="N20" s="27"/>
      <c r="O20" s="27"/>
      <c r="P20" s="27"/>
      <c r="Q20" s="27"/>
      <c r="R20" s="27">
        <v>18</v>
      </c>
    </row>
    <row r="21" spans="1:29" s="15" customFormat="1" x14ac:dyDescent="0.2">
      <c r="A21" s="13" t="s">
        <v>28</v>
      </c>
      <c r="B21" s="16" t="s">
        <v>29</v>
      </c>
      <c r="C21" s="38">
        <v>92890</v>
      </c>
      <c r="D21" s="36">
        <f t="shared" si="3"/>
        <v>33069</v>
      </c>
      <c r="E21" s="36"/>
      <c r="F21" s="36"/>
      <c r="G21" s="36"/>
      <c r="H21" s="36"/>
      <c r="I21" s="36"/>
      <c r="J21" s="36">
        <v>33069</v>
      </c>
      <c r="K21" s="36">
        <v>11096</v>
      </c>
      <c r="L21" s="27">
        <f t="shared" si="1"/>
        <v>6035</v>
      </c>
      <c r="M21" s="36"/>
      <c r="N21" s="36"/>
      <c r="O21" s="36"/>
      <c r="P21" s="36"/>
      <c r="Q21" s="36"/>
      <c r="R21" s="36">
        <v>6035</v>
      </c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2">
      <c r="A22" s="11" t="s">
        <v>30</v>
      </c>
      <c r="B22" s="12" t="s">
        <v>31</v>
      </c>
      <c r="C22" s="35">
        <v>127511</v>
      </c>
      <c r="D22" s="27">
        <f t="shared" si="3"/>
        <v>107187</v>
      </c>
      <c r="E22" s="27">
        <v>62</v>
      </c>
      <c r="F22" s="27"/>
      <c r="G22" s="27"/>
      <c r="H22" s="27">
        <v>17125</v>
      </c>
      <c r="I22" s="27"/>
      <c r="J22" s="27">
        <v>90000</v>
      </c>
      <c r="K22" s="27">
        <v>12039</v>
      </c>
      <c r="L22" s="27">
        <f t="shared" si="1"/>
        <v>6902</v>
      </c>
      <c r="M22" s="27">
        <v>24</v>
      </c>
      <c r="N22" s="27"/>
      <c r="O22" s="27"/>
      <c r="P22" s="27">
        <v>2838</v>
      </c>
      <c r="Q22" s="27"/>
      <c r="R22" s="27">
        <v>4040</v>
      </c>
    </row>
    <row r="23" spans="1:29" s="15" customFormat="1" ht="28.5" x14ac:dyDescent="0.2">
      <c r="A23" s="13" t="s">
        <v>32</v>
      </c>
      <c r="B23" s="16" t="s">
        <v>121</v>
      </c>
      <c r="C23" s="35">
        <v>1320695</v>
      </c>
      <c r="D23" s="36">
        <f t="shared" si="3"/>
        <v>1264738</v>
      </c>
      <c r="E23" s="27"/>
      <c r="F23" s="27">
        <v>1101500</v>
      </c>
      <c r="G23" s="27"/>
      <c r="H23" s="27"/>
      <c r="I23" s="27">
        <v>50000</v>
      </c>
      <c r="J23" s="27">
        <v>113238</v>
      </c>
      <c r="K23" s="36">
        <v>1046407</v>
      </c>
      <c r="L23" s="36">
        <f t="shared" si="1"/>
        <v>1043307</v>
      </c>
      <c r="M23" s="36"/>
      <c r="N23" s="36">
        <v>966000</v>
      </c>
      <c r="O23" s="36"/>
      <c r="P23" s="36"/>
      <c r="Q23" s="36">
        <v>42000</v>
      </c>
      <c r="R23" s="36">
        <v>35307</v>
      </c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s="15" customFormat="1" x14ac:dyDescent="0.2">
      <c r="A24" s="13" t="s">
        <v>33</v>
      </c>
      <c r="B24" s="14" t="s">
        <v>122</v>
      </c>
      <c r="C24" s="35">
        <v>212813</v>
      </c>
      <c r="D24" s="36">
        <f t="shared" si="3"/>
        <v>209724</v>
      </c>
      <c r="E24" s="27">
        <v>231</v>
      </c>
      <c r="F24" s="27"/>
      <c r="G24" s="27"/>
      <c r="H24" s="27">
        <v>45876</v>
      </c>
      <c r="I24" s="27"/>
      <c r="J24" s="27">
        <v>163617</v>
      </c>
      <c r="K24" s="36">
        <v>23636</v>
      </c>
      <c r="L24" s="36">
        <f t="shared" si="1"/>
        <v>23571</v>
      </c>
      <c r="M24" s="36">
        <v>13</v>
      </c>
      <c r="N24" s="36"/>
      <c r="O24" s="36"/>
      <c r="P24" s="36">
        <v>1643</v>
      </c>
      <c r="Q24" s="36"/>
      <c r="R24" s="36">
        <v>21915</v>
      </c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s="15" customFormat="1" x14ac:dyDescent="0.2">
      <c r="A25" s="13" t="s">
        <v>34</v>
      </c>
      <c r="B25" s="14" t="s">
        <v>35</v>
      </c>
      <c r="C25" s="35">
        <v>213412</v>
      </c>
      <c r="D25" s="36">
        <f t="shared" si="3"/>
        <v>170594</v>
      </c>
      <c r="E25" s="27">
        <v>38573</v>
      </c>
      <c r="F25" s="27"/>
      <c r="G25" s="27"/>
      <c r="H25" s="27">
        <v>2588</v>
      </c>
      <c r="I25" s="27">
        <v>56538</v>
      </c>
      <c r="J25" s="27">
        <v>72895</v>
      </c>
      <c r="K25" s="36">
        <v>68258</v>
      </c>
      <c r="L25" s="36">
        <f t="shared" si="1"/>
        <v>68258</v>
      </c>
      <c r="M25" s="36">
        <v>7848</v>
      </c>
      <c r="N25" s="36"/>
      <c r="O25" s="36"/>
      <c r="P25" s="36">
        <v>103</v>
      </c>
      <c r="Q25" s="36">
        <v>37770</v>
      </c>
      <c r="R25" s="36">
        <v>22537</v>
      </c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2">
      <c r="A26" s="11" t="s">
        <v>36</v>
      </c>
      <c r="B26" s="12" t="s">
        <v>37</v>
      </c>
      <c r="C26" s="35">
        <v>6666609</v>
      </c>
      <c r="D26" s="27">
        <f t="shared" si="3"/>
        <v>6409434</v>
      </c>
      <c r="E26" s="27">
        <v>292906</v>
      </c>
      <c r="F26" s="27">
        <v>677</v>
      </c>
      <c r="G26" s="27"/>
      <c r="H26" s="27">
        <v>50000</v>
      </c>
      <c r="I26" s="27"/>
      <c r="J26" s="27">
        <v>6065851</v>
      </c>
      <c r="K26" s="27">
        <v>2463050</v>
      </c>
      <c r="L26" s="27">
        <f t="shared" si="1"/>
        <v>2461341</v>
      </c>
      <c r="M26" s="27">
        <v>63409</v>
      </c>
      <c r="N26" s="27">
        <v>22</v>
      </c>
      <c r="O26" s="27"/>
      <c r="P26" s="27">
        <v>11988</v>
      </c>
      <c r="Q26" s="27"/>
      <c r="R26" s="27">
        <v>2385922</v>
      </c>
    </row>
    <row r="27" spans="1:29" s="15" customFormat="1" x14ac:dyDescent="0.2">
      <c r="A27" s="13" t="s">
        <v>38</v>
      </c>
      <c r="B27" s="14" t="s">
        <v>39</v>
      </c>
      <c r="C27" s="35">
        <v>1397140</v>
      </c>
      <c r="D27" s="36">
        <f t="shared" si="3"/>
        <v>1146362</v>
      </c>
      <c r="E27" s="27">
        <v>6117</v>
      </c>
      <c r="F27" s="27"/>
      <c r="G27" s="27"/>
      <c r="H27" s="27">
        <v>981751</v>
      </c>
      <c r="I27" s="27">
        <v>8373</v>
      </c>
      <c r="J27" s="27">
        <v>150121</v>
      </c>
      <c r="K27" s="36">
        <v>265864</v>
      </c>
      <c r="L27" s="36">
        <f t="shared" si="1"/>
        <v>181554</v>
      </c>
      <c r="M27" s="36">
        <v>676</v>
      </c>
      <c r="N27" s="36"/>
      <c r="O27" s="36"/>
      <c r="P27" s="39">
        <v>142186</v>
      </c>
      <c r="Q27" s="36">
        <v>889</v>
      </c>
      <c r="R27" s="36">
        <v>37803</v>
      </c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2">
      <c r="A28" s="11" t="s">
        <v>40</v>
      </c>
      <c r="B28" s="17" t="s">
        <v>123</v>
      </c>
      <c r="C28" s="40">
        <v>18941</v>
      </c>
      <c r="D28" s="27">
        <f t="shared" si="3"/>
        <v>18941</v>
      </c>
      <c r="E28" s="27"/>
      <c r="F28" s="27">
        <v>950</v>
      </c>
      <c r="G28" s="27"/>
      <c r="H28" s="27">
        <v>8714</v>
      </c>
      <c r="I28" s="27"/>
      <c r="J28" s="27">
        <v>9277</v>
      </c>
      <c r="K28" s="27">
        <v>1046</v>
      </c>
      <c r="L28" s="27">
        <f t="shared" si="1"/>
        <v>1046</v>
      </c>
      <c r="M28" s="27"/>
      <c r="N28" s="27"/>
      <c r="O28" s="27"/>
      <c r="P28" s="27">
        <v>160</v>
      </c>
      <c r="Q28" s="27"/>
      <c r="R28" s="27">
        <v>886</v>
      </c>
    </row>
    <row r="29" spans="1:29" s="15" customFormat="1" x14ac:dyDescent="0.2">
      <c r="A29" s="13" t="s">
        <v>41</v>
      </c>
      <c r="B29" s="24" t="s">
        <v>42</v>
      </c>
      <c r="C29" s="38">
        <v>9275</v>
      </c>
      <c r="D29" s="36">
        <f t="shared" si="3"/>
        <v>9275</v>
      </c>
      <c r="E29" s="27">
        <v>6000</v>
      </c>
      <c r="F29" s="36"/>
      <c r="G29" s="36"/>
      <c r="H29" s="36"/>
      <c r="I29" s="36"/>
      <c r="J29" s="36">
        <v>3275</v>
      </c>
      <c r="K29" s="36">
        <v>672</v>
      </c>
      <c r="L29" s="36">
        <f t="shared" si="1"/>
        <v>672</v>
      </c>
      <c r="M29" s="36">
        <v>586</v>
      </c>
      <c r="N29" s="36"/>
      <c r="O29" s="36"/>
      <c r="P29" s="36"/>
      <c r="Q29" s="36"/>
      <c r="R29" s="36">
        <v>86</v>
      </c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ht="28.5" x14ac:dyDescent="0.2">
      <c r="A30" s="11" t="s">
        <v>43</v>
      </c>
      <c r="B30" s="17" t="s">
        <v>44</v>
      </c>
      <c r="C30" s="35">
        <v>476230</v>
      </c>
      <c r="D30" s="27">
        <f t="shared" si="3"/>
        <v>441230</v>
      </c>
      <c r="E30" s="27">
        <v>396230</v>
      </c>
      <c r="F30" s="27"/>
      <c r="G30" s="27"/>
      <c r="H30" s="27"/>
      <c r="I30" s="27"/>
      <c r="J30" s="27">
        <v>45000</v>
      </c>
      <c r="K30" s="27">
        <v>141505</v>
      </c>
      <c r="L30" s="27">
        <f t="shared" si="1"/>
        <v>127860</v>
      </c>
      <c r="M30" s="27">
        <v>113644</v>
      </c>
      <c r="N30" s="27"/>
      <c r="O30" s="27"/>
      <c r="P30" s="27"/>
      <c r="Q30" s="27"/>
      <c r="R30" s="27">
        <v>14216</v>
      </c>
    </row>
    <row r="31" spans="1:29" x14ac:dyDescent="0.2">
      <c r="A31" s="11" t="s">
        <v>45</v>
      </c>
      <c r="B31" s="17" t="s">
        <v>110</v>
      </c>
      <c r="C31" s="35">
        <v>834680</v>
      </c>
      <c r="D31" s="27">
        <f t="shared" si="3"/>
        <v>802095</v>
      </c>
      <c r="E31" s="27">
        <v>67803</v>
      </c>
      <c r="F31" s="27">
        <v>39673</v>
      </c>
      <c r="G31" s="27"/>
      <c r="H31" s="27">
        <v>431688</v>
      </c>
      <c r="I31" s="27">
        <v>72931</v>
      </c>
      <c r="J31" s="27">
        <v>190000</v>
      </c>
      <c r="K31" s="27">
        <v>360348</v>
      </c>
      <c r="L31" s="27">
        <f t="shared" si="1"/>
        <v>360348</v>
      </c>
      <c r="M31" s="27">
        <v>2030</v>
      </c>
      <c r="N31" s="27">
        <v>8792</v>
      </c>
      <c r="O31" s="27"/>
      <c r="P31" s="27">
        <v>207010</v>
      </c>
      <c r="Q31" s="27">
        <v>52494</v>
      </c>
      <c r="R31" s="27">
        <v>90022</v>
      </c>
    </row>
    <row r="32" spans="1:29" ht="28.5" x14ac:dyDescent="0.2">
      <c r="A32" s="11" t="s">
        <v>46</v>
      </c>
      <c r="B32" s="17" t="s">
        <v>124</v>
      </c>
      <c r="C32" s="35">
        <v>10870088</v>
      </c>
      <c r="D32" s="27">
        <f t="shared" si="2"/>
        <v>8665489</v>
      </c>
      <c r="E32" s="27">
        <v>233851</v>
      </c>
      <c r="F32" s="27">
        <v>530466</v>
      </c>
      <c r="G32" s="27">
        <v>269689</v>
      </c>
      <c r="H32" s="36">
        <v>7600977</v>
      </c>
      <c r="I32" s="27">
        <v>23558</v>
      </c>
      <c r="J32" s="27">
        <v>6948</v>
      </c>
      <c r="K32" s="27">
        <v>4274698</v>
      </c>
      <c r="L32" s="27">
        <f t="shared" si="1"/>
        <v>4274698</v>
      </c>
      <c r="M32" s="27">
        <v>2602</v>
      </c>
      <c r="N32" s="27">
        <v>262678</v>
      </c>
      <c r="O32" s="27">
        <v>245036</v>
      </c>
      <c r="P32" s="27">
        <v>3750452</v>
      </c>
      <c r="Q32" s="27">
        <v>13674</v>
      </c>
      <c r="R32" s="27">
        <v>256</v>
      </c>
    </row>
    <row r="33" spans="1:29" s="15" customFormat="1" x14ac:dyDescent="0.2">
      <c r="A33" s="13" t="s">
        <v>48</v>
      </c>
      <c r="B33" s="25" t="s">
        <v>125</v>
      </c>
      <c r="C33" s="38">
        <v>1390025</v>
      </c>
      <c r="D33" s="36">
        <f t="shared" si="2"/>
        <v>651308</v>
      </c>
      <c r="E33" s="36"/>
      <c r="F33" s="36"/>
      <c r="G33" s="36"/>
      <c r="H33" s="36">
        <v>301000</v>
      </c>
      <c r="I33" s="36">
        <v>163108</v>
      </c>
      <c r="J33" s="36">
        <v>187200</v>
      </c>
      <c r="K33" s="36">
        <v>383635</v>
      </c>
      <c r="L33" s="27">
        <f t="shared" si="1"/>
        <v>150361</v>
      </c>
      <c r="M33" s="36"/>
      <c r="N33" s="36"/>
      <c r="O33" s="36"/>
      <c r="P33" s="36"/>
      <c r="Q33" s="36">
        <v>88296</v>
      </c>
      <c r="R33" s="36">
        <v>62065</v>
      </c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2">
      <c r="A34" s="11" t="s">
        <v>49</v>
      </c>
      <c r="B34" s="17" t="s">
        <v>50</v>
      </c>
      <c r="C34" s="40">
        <v>559659</v>
      </c>
      <c r="D34" s="27">
        <f t="shared" si="2"/>
        <v>539515</v>
      </c>
      <c r="E34" s="36">
        <v>285797</v>
      </c>
      <c r="F34" s="27"/>
      <c r="G34" s="27"/>
      <c r="H34" s="27">
        <v>38545</v>
      </c>
      <c r="I34" s="27">
        <v>135173</v>
      </c>
      <c r="J34" s="27">
        <v>80000</v>
      </c>
      <c r="K34" s="27">
        <v>113995</v>
      </c>
      <c r="L34" s="27">
        <f t="shared" si="1"/>
        <v>112779</v>
      </c>
      <c r="M34" s="27">
        <v>67997</v>
      </c>
      <c r="N34" s="27"/>
      <c r="O34" s="27"/>
      <c r="P34" s="27">
        <v>128</v>
      </c>
      <c r="Q34" s="27">
        <v>30204</v>
      </c>
      <c r="R34" s="27">
        <v>14450</v>
      </c>
    </row>
    <row r="35" spans="1:29" s="15" customFormat="1" x14ac:dyDescent="0.2">
      <c r="A35" s="13" t="s">
        <v>51</v>
      </c>
      <c r="B35" s="16" t="s">
        <v>111</v>
      </c>
      <c r="C35" s="40">
        <v>31031</v>
      </c>
      <c r="D35" s="36">
        <f t="shared" si="2"/>
        <v>28324</v>
      </c>
      <c r="E35" s="27">
        <v>435</v>
      </c>
      <c r="F35" s="27"/>
      <c r="G35" s="27"/>
      <c r="H35" s="27">
        <v>5271</v>
      </c>
      <c r="I35" s="27">
        <v>21000</v>
      </c>
      <c r="J35" s="27">
        <v>1618</v>
      </c>
      <c r="K35" s="36">
        <v>3942</v>
      </c>
      <c r="L35" s="36">
        <f t="shared" si="1"/>
        <v>3588</v>
      </c>
      <c r="M35" s="36">
        <v>244</v>
      </c>
      <c r="N35" s="36"/>
      <c r="O35" s="36"/>
      <c r="P35" s="36">
        <v>3172</v>
      </c>
      <c r="Q35" s="36">
        <v>172</v>
      </c>
      <c r="R35" s="36">
        <v>0</v>
      </c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2">
      <c r="A36" s="11" t="s">
        <v>52</v>
      </c>
      <c r="B36" s="12" t="s">
        <v>53</v>
      </c>
      <c r="C36" s="35">
        <v>73866</v>
      </c>
      <c r="D36" s="27">
        <f t="shared" si="2"/>
        <v>64953</v>
      </c>
      <c r="E36" s="27"/>
      <c r="F36" s="27"/>
      <c r="G36" s="27"/>
      <c r="H36" s="27">
        <v>2330</v>
      </c>
      <c r="I36" s="27"/>
      <c r="J36" s="27">
        <v>62623</v>
      </c>
      <c r="K36" s="27">
        <v>31068</v>
      </c>
      <c r="L36" s="27">
        <f t="shared" si="1"/>
        <v>29969</v>
      </c>
      <c r="M36" s="27"/>
      <c r="N36" s="27"/>
      <c r="O36" s="27"/>
      <c r="P36" s="27">
        <v>486</v>
      </c>
      <c r="Q36" s="27"/>
      <c r="R36" s="27">
        <v>29483</v>
      </c>
    </row>
    <row r="37" spans="1:29" x14ac:dyDescent="0.2">
      <c r="A37" s="11" t="s">
        <v>54</v>
      </c>
      <c r="B37" s="12" t="s">
        <v>55</v>
      </c>
      <c r="C37" s="35">
        <v>1373</v>
      </c>
      <c r="D37" s="27">
        <f t="shared" si="2"/>
        <v>1373</v>
      </c>
      <c r="E37" s="27"/>
      <c r="F37" s="27"/>
      <c r="G37" s="27"/>
      <c r="H37" s="27"/>
      <c r="I37" s="27"/>
      <c r="J37" s="27">
        <v>1373</v>
      </c>
      <c r="K37" s="27">
        <v>203</v>
      </c>
      <c r="L37" s="27">
        <f t="shared" si="1"/>
        <v>203</v>
      </c>
      <c r="M37" s="27"/>
      <c r="N37" s="27"/>
      <c r="O37" s="27"/>
      <c r="P37" s="27"/>
      <c r="Q37" s="27"/>
      <c r="R37" s="27">
        <v>203</v>
      </c>
    </row>
    <row r="38" spans="1:29" x14ac:dyDescent="0.2">
      <c r="A38" s="11" t="s">
        <v>56</v>
      </c>
      <c r="B38" s="12" t="s">
        <v>57</v>
      </c>
      <c r="C38" s="35">
        <v>182068</v>
      </c>
      <c r="D38" s="27">
        <f t="shared" si="2"/>
        <v>180675</v>
      </c>
      <c r="E38" s="27">
        <v>4766</v>
      </c>
      <c r="F38" s="27"/>
      <c r="G38" s="27"/>
      <c r="H38" s="27">
        <v>76099</v>
      </c>
      <c r="I38" s="27"/>
      <c r="J38" s="27">
        <v>99810</v>
      </c>
      <c r="K38" s="27">
        <v>57216</v>
      </c>
      <c r="L38" s="27">
        <f t="shared" si="1"/>
        <v>56934</v>
      </c>
      <c r="M38" s="27">
        <v>2752</v>
      </c>
      <c r="N38" s="27"/>
      <c r="O38" s="27"/>
      <c r="P38" s="27">
        <v>9291</v>
      </c>
      <c r="Q38" s="27"/>
      <c r="R38" s="27">
        <v>44891</v>
      </c>
    </row>
    <row r="39" spans="1:29" x14ac:dyDescent="0.2">
      <c r="A39" s="11" t="s">
        <v>58</v>
      </c>
      <c r="B39" s="12" t="s">
        <v>59</v>
      </c>
      <c r="C39" s="35">
        <v>65000</v>
      </c>
      <c r="D39" s="27">
        <f t="shared" si="2"/>
        <v>65000</v>
      </c>
      <c r="E39" s="27"/>
      <c r="F39" s="27"/>
      <c r="G39" s="27"/>
      <c r="H39" s="27"/>
      <c r="I39" s="27"/>
      <c r="J39" s="27">
        <v>65000</v>
      </c>
      <c r="K39" s="27">
        <v>30453</v>
      </c>
      <c r="L39" s="27">
        <f t="shared" si="1"/>
        <v>30453</v>
      </c>
      <c r="M39" s="27"/>
      <c r="N39" s="27"/>
      <c r="O39" s="27"/>
      <c r="P39" s="27"/>
      <c r="Q39" s="27"/>
      <c r="R39" s="27">
        <v>30453</v>
      </c>
    </row>
    <row r="40" spans="1:29" x14ac:dyDescent="0.2">
      <c r="A40" s="11" t="s">
        <v>60</v>
      </c>
      <c r="B40" s="12" t="s">
        <v>61</v>
      </c>
      <c r="C40" s="35">
        <v>158031</v>
      </c>
      <c r="D40" s="27">
        <f t="shared" si="2"/>
        <v>157728</v>
      </c>
      <c r="E40" s="27"/>
      <c r="F40" s="27"/>
      <c r="G40" s="27"/>
      <c r="H40" s="27">
        <v>152728</v>
      </c>
      <c r="I40" s="27"/>
      <c r="J40" s="27">
        <v>5000</v>
      </c>
      <c r="K40" s="27">
        <v>13741</v>
      </c>
      <c r="L40" s="27">
        <f t="shared" si="1"/>
        <v>13574</v>
      </c>
      <c r="M40" s="27"/>
      <c r="N40" s="27"/>
      <c r="O40" s="27"/>
      <c r="P40" s="27">
        <v>11450</v>
      </c>
      <c r="Q40" s="27"/>
      <c r="R40" s="27">
        <v>2124</v>
      </c>
    </row>
    <row r="41" spans="1:29" x14ac:dyDescent="0.2">
      <c r="A41" s="11" t="s">
        <v>62</v>
      </c>
      <c r="B41" s="12" t="s">
        <v>63</v>
      </c>
      <c r="C41" s="35">
        <v>201669</v>
      </c>
      <c r="D41" s="27">
        <f t="shared" si="2"/>
        <v>198206</v>
      </c>
      <c r="E41" s="27"/>
      <c r="F41" s="27"/>
      <c r="G41" s="27"/>
      <c r="H41" s="27">
        <v>92751</v>
      </c>
      <c r="I41" s="27"/>
      <c r="J41" s="27">
        <v>105455</v>
      </c>
      <c r="K41" s="27">
        <v>143026</v>
      </c>
      <c r="L41" s="27">
        <f t="shared" si="1"/>
        <v>143026</v>
      </c>
      <c r="M41" s="27"/>
      <c r="N41" s="27"/>
      <c r="O41" s="27"/>
      <c r="P41" s="27">
        <v>74882</v>
      </c>
      <c r="Q41" s="27"/>
      <c r="R41" s="27">
        <v>68144</v>
      </c>
    </row>
    <row r="42" spans="1:29" ht="28.5" x14ac:dyDescent="0.2">
      <c r="A42" s="11" t="s">
        <v>64</v>
      </c>
      <c r="B42" s="17" t="s">
        <v>126</v>
      </c>
      <c r="C42" s="35">
        <v>9751</v>
      </c>
      <c r="D42" s="27">
        <f t="shared" si="2"/>
        <v>9751</v>
      </c>
      <c r="E42" s="27"/>
      <c r="F42" s="27">
        <v>6151</v>
      </c>
      <c r="G42" s="27"/>
      <c r="H42" s="27"/>
      <c r="I42" s="27"/>
      <c r="J42" s="27">
        <v>3600</v>
      </c>
      <c r="K42" s="27">
        <v>220</v>
      </c>
      <c r="L42" s="27">
        <f t="shared" si="1"/>
        <v>220</v>
      </c>
      <c r="M42" s="27"/>
      <c r="N42" s="27">
        <v>0</v>
      </c>
      <c r="O42" s="27"/>
      <c r="P42" s="27"/>
      <c r="Q42" s="27"/>
      <c r="R42" s="27">
        <v>220</v>
      </c>
    </row>
    <row r="43" spans="1:29" x14ac:dyDescent="0.2">
      <c r="A43" s="11">
        <v>36</v>
      </c>
      <c r="B43" s="17" t="s">
        <v>112</v>
      </c>
      <c r="C43" s="35">
        <v>71917</v>
      </c>
      <c r="D43" s="27">
        <f t="shared" si="2"/>
        <v>71917</v>
      </c>
      <c r="E43" s="27"/>
      <c r="F43" s="27">
        <v>67268</v>
      </c>
      <c r="G43" s="27"/>
      <c r="H43" s="27"/>
      <c r="I43" s="27"/>
      <c r="J43" s="27">
        <v>4649</v>
      </c>
      <c r="K43" s="27">
        <v>253</v>
      </c>
      <c r="L43" s="27">
        <f t="shared" si="1"/>
        <v>253</v>
      </c>
      <c r="M43" s="27"/>
      <c r="N43" s="27"/>
      <c r="O43" s="27"/>
      <c r="P43" s="27"/>
      <c r="Q43" s="27"/>
      <c r="R43" s="27">
        <v>253</v>
      </c>
    </row>
    <row r="44" spans="1:29" s="15" customFormat="1" x14ac:dyDescent="0.2">
      <c r="A44" s="13" t="s">
        <v>65</v>
      </c>
      <c r="B44" s="16" t="s">
        <v>66</v>
      </c>
      <c r="C44" s="40">
        <v>49170</v>
      </c>
      <c r="D44" s="36">
        <f t="shared" si="2"/>
        <v>35595</v>
      </c>
      <c r="E44" s="27">
        <v>6725</v>
      </c>
      <c r="F44" s="27"/>
      <c r="G44" s="27"/>
      <c r="H44" s="27">
        <v>9003</v>
      </c>
      <c r="I44" s="27"/>
      <c r="J44" s="27">
        <v>19867</v>
      </c>
      <c r="K44" s="36">
        <v>3921</v>
      </c>
      <c r="L44" s="27">
        <f t="shared" si="1"/>
        <v>1373</v>
      </c>
      <c r="M44" s="36">
        <v>207</v>
      </c>
      <c r="N44" s="36"/>
      <c r="O44" s="36"/>
      <c r="P44" s="36">
        <v>464</v>
      </c>
      <c r="Q44" s="36"/>
      <c r="R44" s="36">
        <v>702</v>
      </c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ht="25.5" x14ac:dyDescent="0.2">
      <c r="A45" s="11" t="s">
        <v>67</v>
      </c>
      <c r="B45" s="28" t="s">
        <v>68</v>
      </c>
      <c r="C45" s="35">
        <v>22658</v>
      </c>
      <c r="D45" s="27">
        <f t="shared" si="2"/>
        <v>1599</v>
      </c>
      <c r="E45" s="27"/>
      <c r="F45" s="27"/>
      <c r="G45" s="27"/>
      <c r="H45" s="27"/>
      <c r="I45" s="27"/>
      <c r="J45" s="27">
        <v>1599</v>
      </c>
      <c r="K45" s="27">
        <v>3005</v>
      </c>
      <c r="L45" s="27">
        <f t="shared" si="1"/>
        <v>9</v>
      </c>
      <c r="M45" s="27"/>
      <c r="N45" s="27"/>
      <c r="O45" s="27"/>
      <c r="P45" s="27"/>
      <c r="Q45" s="27"/>
      <c r="R45" s="27">
        <v>9</v>
      </c>
    </row>
    <row r="46" spans="1:29" ht="33.75" customHeight="1" x14ac:dyDescent="0.2">
      <c r="A46" s="11">
        <v>39</v>
      </c>
      <c r="B46" s="28" t="s">
        <v>113</v>
      </c>
      <c r="C46" s="35">
        <v>100</v>
      </c>
      <c r="D46" s="27">
        <f t="shared" si="2"/>
        <v>100</v>
      </c>
      <c r="E46" s="27"/>
      <c r="F46" s="27"/>
      <c r="G46" s="27"/>
      <c r="H46" s="27"/>
      <c r="I46" s="27"/>
      <c r="J46" s="27">
        <v>100</v>
      </c>
      <c r="K46" s="27">
        <v>26</v>
      </c>
      <c r="L46" s="27">
        <f t="shared" si="1"/>
        <v>26</v>
      </c>
      <c r="M46" s="27"/>
      <c r="N46" s="27"/>
      <c r="O46" s="27"/>
      <c r="P46" s="27"/>
      <c r="Q46" s="27"/>
      <c r="R46" s="27">
        <v>26</v>
      </c>
    </row>
    <row r="47" spans="1:29" ht="28.5" x14ac:dyDescent="0.2">
      <c r="A47" s="11" t="s">
        <v>69</v>
      </c>
      <c r="B47" s="12" t="s">
        <v>70</v>
      </c>
      <c r="C47" s="35">
        <v>118</v>
      </c>
      <c r="D47" s="27">
        <f t="shared" si="2"/>
        <v>118</v>
      </c>
      <c r="E47" s="27"/>
      <c r="F47" s="27"/>
      <c r="G47" s="27"/>
      <c r="H47" s="27"/>
      <c r="I47" s="27"/>
      <c r="J47" s="27">
        <v>118</v>
      </c>
      <c r="K47" s="27">
        <v>20</v>
      </c>
      <c r="L47" s="27">
        <f t="shared" si="1"/>
        <v>20</v>
      </c>
      <c r="M47" s="27"/>
      <c r="N47" s="27"/>
      <c r="O47" s="27"/>
      <c r="P47" s="27"/>
      <c r="Q47" s="27"/>
      <c r="R47" s="27">
        <v>20</v>
      </c>
    </row>
    <row r="48" spans="1:29" ht="28.5" x14ac:dyDescent="0.2">
      <c r="A48" s="11" t="s">
        <v>71</v>
      </c>
      <c r="B48" s="17" t="s">
        <v>72</v>
      </c>
      <c r="C48" s="35">
        <v>10</v>
      </c>
      <c r="D48" s="27">
        <f t="shared" si="2"/>
        <v>10</v>
      </c>
      <c r="E48" s="27"/>
      <c r="F48" s="27"/>
      <c r="G48" s="27"/>
      <c r="H48" s="27"/>
      <c r="I48" s="27"/>
      <c r="J48" s="27">
        <v>10</v>
      </c>
      <c r="K48" s="27">
        <v>7</v>
      </c>
      <c r="L48" s="27">
        <f t="shared" si="1"/>
        <v>7</v>
      </c>
      <c r="M48" s="27"/>
      <c r="N48" s="27"/>
      <c r="O48" s="27"/>
      <c r="P48" s="27"/>
      <c r="Q48" s="27"/>
      <c r="R48" s="27">
        <v>7</v>
      </c>
    </row>
    <row r="49" spans="1:29" s="15" customFormat="1" ht="28.5" x14ac:dyDescent="0.2">
      <c r="A49" s="13" t="s">
        <v>73</v>
      </c>
      <c r="B49" s="16" t="s">
        <v>91</v>
      </c>
      <c r="C49" s="40">
        <v>624</v>
      </c>
      <c r="D49" s="36">
        <f t="shared" si="2"/>
        <v>24</v>
      </c>
      <c r="E49" s="27"/>
      <c r="F49" s="27"/>
      <c r="G49" s="27"/>
      <c r="H49" s="27"/>
      <c r="I49" s="27"/>
      <c r="J49" s="27">
        <v>24</v>
      </c>
      <c r="K49" s="36">
        <v>113</v>
      </c>
      <c r="L49" s="36">
        <f t="shared" si="1"/>
        <v>7</v>
      </c>
      <c r="M49" s="36"/>
      <c r="N49" s="36"/>
      <c r="O49" s="36"/>
      <c r="P49" s="36"/>
      <c r="Q49" s="36"/>
      <c r="R49" s="36">
        <v>7</v>
      </c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">
      <c r="A50" s="11" t="s">
        <v>74</v>
      </c>
      <c r="B50" s="17" t="s">
        <v>75</v>
      </c>
      <c r="C50" s="40">
        <v>251</v>
      </c>
      <c r="D50" s="27">
        <f t="shared" si="2"/>
        <v>251</v>
      </c>
      <c r="E50" s="27"/>
      <c r="F50" s="27"/>
      <c r="G50" s="27"/>
      <c r="H50" s="27"/>
      <c r="I50" s="27"/>
      <c r="J50" s="27">
        <v>251</v>
      </c>
      <c r="K50" s="27">
        <v>41</v>
      </c>
      <c r="L50" s="27">
        <f t="shared" si="1"/>
        <v>41</v>
      </c>
      <c r="M50" s="27"/>
      <c r="N50" s="27"/>
      <c r="O50" s="27"/>
      <c r="P50" s="27"/>
      <c r="Q50" s="27"/>
      <c r="R50" s="27">
        <v>41</v>
      </c>
    </row>
    <row r="51" spans="1:29" ht="27.6" customHeight="1" x14ac:dyDescent="0.2">
      <c r="A51" s="11" t="s">
        <v>76</v>
      </c>
      <c r="B51" s="17" t="s">
        <v>77</v>
      </c>
      <c r="C51" s="40">
        <v>8300</v>
      </c>
      <c r="D51" s="27">
        <f t="shared" si="2"/>
        <v>8300</v>
      </c>
      <c r="E51" s="27"/>
      <c r="F51" s="27">
        <v>8300</v>
      </c>
      <c r="G51" s="27"/>
      <c r="H51" s="27"/>
      <c r="I51" s="27"/>
      <c r="J51" s="27"/>
      <c r="K51" s="27">
        <v>7027</v>
      </c>
      <c r="L51" s="27">
        <f t="shared" si="1"/>
        <v>7027</v>
      </c>
      <c r="M51" s="27"/>
      <c r="N51" s="27">
        <v>7027</v>
      </c>
      <c r="O51" s="27"/>
      <c r="P51" s="27"/>
      <c r="Q51" s="27"/>
      <c r="R51" s="27"/>
    </row>
    <row r="52" spans="1:29" x14ac:dyDescent="0.2">
      <c r="A52" s="11" t="s">
        <v>78</v>
      </c>
      <c r="B52" s="12" t="s">
        <v>79</v>
      </c>
      <c r="C52" s="35">
        <v>4944</v>
      </c>
      <c r="D52" s="27">
        <f t="shared" si="2"/>
        <v>4844</v>
      </c>
      <c r="E52" s="27"/>
      <c r="F52" s="27"/>
      <c r="G52" s="27"/>
      <c r="H52" s="27">
        <v>4530</v>
      </c>
      <c r="I52" s="27"/>
      <c r="J52" s="27">
        <v>314</v>
      </c>
      <c r="K52" s="27">
        <v>429</v>
      </c>
      <c r="L52" s="27">
        <f t="shared" si="1"/>
        <v>429</v>
      </c>
      <c r="M52" s="27"/>
      <c r="N52" s="27"/>
      <c r="O52" s="27"/>
      <c r="P52" s="27">
        <v>220</v>
      </c>
      <c r="Q52" s="27"/>
      <c r="R52" s="27">
        <v>209</v>
      </c>
    </row>
    <row r="53" spans="1:29" x14ac:dyDescent="0.2">
      <c r="A53" s="11" t="s">
        <v>80</v>
      </c>
      <c r="B53" s="12" t="s">
        <v>81</v>
      </c>
      <c r="C53" s="35">
        <v>603</v>
      </c>
      <c r="D53" s="27">
        <f t="shared" si="2"/>
        <v>603</v>
      </c>
      <c r="E53" s="27"/>
      <c r="F53" s="27"/>
      <c r="G53" s="27"/>
      <c r="H53" s="27"/>
      <c r="I53" s="27"/>
      <c r="J53" s="27">
        <v>603</v>
      </c>
      <c r="K53" s="27">
        <v>325</v>
      </c>
      <c r="L53" s="27">
        <f t="shared" si="1"/>
        <v>325</v>
      </c>
      <c r="M53" s="27"/>
      <c r="N53" s="27"/>
      <c r="O53" s="27"/>
      <c r="P53" s="27"/>
      <c r="Q53" s="27"/>
      <c r="R53" s="27">
        <v>325</v>
      </c>
    </row>
    <row r="54" spans="1:29" ht="42.75" x14ac:dyDescent="0.2">
      <c r="A54" s="11" t="s">
        <v>82</v>
      </c>
      <c r="B54" s="12" t="s">
        <v>83</v>
      </c>
      <c r="C54" s="35">
        <v>100</v>
      </c>
      <c r="D54" s="27">
        <f t="shared" si="2"/>
        <v>100</v>
      </c>
      <c r="E54" s="27"/>
      <c r="F54" s="27"/>
      <c r="G54" s="27"/>
      <c r="H54" s="27"/>
      <c r="I54" s="27"/>
      <c r="J54" s="27">
        <v>100</v>
      </c>
      <c r="K54" s="27">
        <v>57</v>
      </c>
      <c r="L54" s="27">
        <f t="shared" si="1"/>
        <v>57</v>
      </c>
      <c r="M54" s="27"/>
      <c r="N54" s="27"/>
      <c r="O54" s="27"/>
      <c r="P54" s="27"/>
      <c r="Q54" s="27"/>
      <c r="R54" s="27">
        <v>57</v>
      </c>
    </row>
    <row r="55" spans="1:29" x14ac:dyDescent="0.2">
      <c r="A55" s="11" t="s">
        <v>84</v>
      </c>
      <c r="B55" s="17" t="s">
        <v>85</v>
      </c>
      <c r="C55" s="40">
        <v>95</v>
      </c>
      <c r="D55" s="27">
        <f t="shared" si="2"/>
        <v>95</v>
      </c>
      <c r="E55" s="27"/>
      <c r="F55" s="27"/>
      <c r="G55" s="27"/>
      <c r="H55" s="27"/>
      <c r="I55" s="27"/>
      <c r="J55" s="27">
        <v>95</v>
      </c>
      <c r="K55" s="27">
        <v>8</v>
      </c>
      <c r="L55" s="27">
        <f t="shared" si="1"/>
        <v>8</v>
      </c>
      <c r="M55" s="27"/>
      <c r="N55" s="27"/>
      <c r="O55" s="27"/>
      <c r="P55" s="27"/>
      <c r="Q55" s="27"/>
      <c r="R55" s="27">
        <v>8</v>
      </c>
    </row>
    <row r="56" spans="1:29" ht="28.5" x14ac:dyDescent="0.2">
      <c r="A56" s="11">
        <v>52</v>
      </c>
      <c r="B56" s="26" t="s">
        <v>114</v>
      </c>
      <c r="C56" s="40">
        <v>60</v>
      </c>
      <c r="D56" s="27">
        <f t="shared" si="2"/>
        <v>60</v>
      </c>
      <c r="E56" s="27"/>
      <c r="F56" s="27"/>
      <c r="G56" s="27"/>
      <c r="H56" s="27"/>
      <c r="I56" s="27"/>
      <c r="J56" s="27">
        <v>60</v>
      </c>
      <c r="K56" s="27">
        <v>45</v>
      </c>
      <c r="L56" s="27">
        <f t="shared" si="1"/>
        <v>45</v>
      </c>
      <c r="M56" s="27"/>
      <c r="N56" s="27"/>
      <c r="O56" s="27"/>
      <c r="P56" s="27"/>
      <c r="Q56" s="27"/>
      <c r="R56" s="27">
        <v>45</v>
      </c>
    </row>
    <row r="57" spans="1:29" ht="28.5" x14ac:dyDescent="0.2">
      <c r="A57" s="11" t="s">
        <v>86</v>
      </c>
      <c r="B57" s="17" t="s">
        <v>87</v>
      </c>
      <c r="C57" s="40">
        <v>191</v>
      </c>
      <c r="D57" s="27">
        <f t="shared" si="2"/>
        <v>191</v>
      </c>
      <c r="E57" s="27"/>
      <c r="F57" s="27"/>
      <c r="G57" s="27"/>
      <c r="H57" s="27"/>
      <c r="I57" s="27"/>
      <c r="J57" s="27">
        <v>191</v>
      </c>
      <c r="K57" s="27">
        <v>15</v>
      </c>
      <c r="L57" s="27">
        <f t="shared" si="1"/>
        <v>15</v>
      </c>
      <c r="M57" s="27"/>
      <c r="N57" s="27"/>
      <c r="O57" s="27"/>
      <c r="P57" s="27"/>
      <c r="Q57" s="27"/>
      <c r="R57" s="27">
        <v>15</v>
      </c>
    </row>
    <row r="58" spans="1:29" ht="28.5" x14ac:dyDescent="0.2">
      <c r="A58" s="11">
        <v>54</v>
      </c>
      <c r="B58" s="17" t="s">
        <v>115</v>
      </c>
      <c r="C58" s="40">
        <v>10139</v>
      </c>
      <c r="D58" s="27">
        <f t="shared" si="2"/>
        <v>9939</v>
      </c>
      <c r="E58" s="27"/>
      <c r="F58" s="27"/>
      <c r="G58" s="27"/>
      <c r="H58" s="27">
        <v>9929</v>
      </c>
      <c r="I58" s="27"/>
      <c r="J58" s="27">
        <v>10</v>
      </c>
      <c r="K58" s="27">
        <v>6231</v>
      </c>
      <c r="L58" s="27">
        <f t="shared" si="1"/>
        <v>6231</v>
      </c>
      <c r="M58" s="27"/>
      <c r="N58" s="27"/>
      <c r="O58" s="27"/>
      <c r="P58" s="27">
        <v>6231</v>
      </c>
      <c r="Q58" s="27"/>
      <c r="R58" s="27"/>
    </row>
    <row r="59" spans="1:29" ht="28.5" x14ac:dyDescent="0.2">
      <c r="A59" s="19">
        <v>55</v>
      </c>
      <c r="B59" s="21" t="s">
        <v>116</v>
      </c>
      <c r="C59" s="41">
        <v>1</v>
      </c>
      <c r="D59" s="27">
        <f t="shared" si="2"/>
        <v>1</v>
      </c>
      <c r="E59" s="42"/>
      <c r="F59" s="42"/>
      <c r="G59" s="42"/>
      <c r="H59" s="42"/>
      <c r="I59" s="42"/>
      <c r="J59" s="42">
        <v>1</v>
      </c>
      <c r="K59" s="42">
        <v>0</v>
      </c>
      <c r="L59" s="27">
        <f t="shared" si="1"/>
        <v>0</v>
      </c>
      <c r="M59" s="42"/>
      <c r="N59" s="42"/>
      <c r="O59" s="42"/>
      <c r="P59" s="42"/>
      <c r="Q59" s="42"/>
      <c r="R59" s="42"/>
    </row>
    <row r="60" spans="1:29" x14ac:dyDescent="0.2">
      <c r="A60" s="19">
        <v>57</v>
      </c>
      <c r="B60" s="18" t="s">
        <v>108</v>
      </c>
      <c r="C60" s="43">
        <v>73</v>
      </c>
      <c r="D60" s="27">
        <f t="shared" si="2"/>
        <v>73</v>
      </c>
      <c r="E60" s="42"/>
      <c r="F60" s="42"/>
      <c r="G60" s="42"/>
      <c r="H60" s="42"/>
      <c r="I60" s="42"/>
      <c r="J60" s="42">
        <v>73</v>
      </c>
      <c r="K60" s="42">
        <v>0</v>
      </c>
      <c r="L60" s="27">
        <f t="shared" si="1"/>
        <v>0</v>
      </c>
      <c r="M60" s="42"/>
      <c r="N60" s="42"/>
      <c r="O60" s="42"/>
      <c r="P60" s="42"/>
      <c r="Q60" s="42"/>
      <c r="R60" s="42"/>
    </row>
    <row r="61" spans="1:29" ht="28.5" x14ac:dyDescent="0.2">
      <c r="A61" s="20">
        <v>58</v>
      </c>
      <c r="B61" s="12" t="s">
        <v>92</v>
      </c>
      <c r="C61" s="35">
        <v>4</v>
      </c>
      <c r="D61" s="27">
        <f t="shared" si="2"/>
        <v>4</v>
      </c>
      <c r="E61" s="27"/>
      <c r="F61" s="27"/>
      <c r="G61" s="27"/>
      <c r="H61" s="27"/>
      <c r="I61" s="27"/>
      <c r="J61" s="27">
        <v>4</v>
      </c>
      <c r="K61" s="27">
        <v>0</v>
      </c>
      <c r="L61" s="27">
        <f t="shared" si="1"/>
        <v>0</v>
      </c>
      <c r="M61" s="27"/>
      <c r="N61" s="27"/>
      <c r="O61" s="27"/>
      <c r="P61" s="27"/>
      <c r="Q61" s="27"/>
      <c r="R61" s="27"/>
    </row>
    <row r="62" spans="1:29" ht="28.5" x14ac:dyDescent="0.2">
      <c r="A62" s="20">
        <v>61</v>
      </c>
      <c r="B62" s="12" t="s">
        <v>117</v>
      </c>
      <c r="C62" s="35">
        <v>104737</v>
      </c>
      <c r="D62" s="27">
        <f t="shared" ref="D62" si="4">E62+F62+G62+I62+J62+H62</f>
        <v>104737</v>
      </c>
      <c r="E62" s="27"/>
      <c r="F62" s="27">
        <v>12000</v>
      </c>
      <c r="G62" s="27"/>
      <c r="H62" s="27">
        <v>92187</v>
      </c>
      <c r="I62" s="27"/>
      <c r="J62" s="27">
        <v>550</v>
      </c>
      <c r="K62" s="27">
        <v>4130</v>
      </c>
      <c r="L62" s="27">
        <f t="shared" si="1"/>
        <v>4130</v>
      </c>
      <c r="M62" s="27"/>
      <c r="N62" s="27">
        <v>3620</v>
      </c>
      <c r="O62" s="27"/>
      <c r="P62" s="27">
        <v>510</v>
      </c>
      <c r="Q62" s="27"/>
      <c r="R62" s="27"/>
    </row>
  </sheetData>
  <sheetProtection selectLockedCells="1" selectUnlockedCells="1"/>
  <mergeCells count="12">
    <mergeCell ref="A2:R2"/>
    <mergeCell ref="A3:R3"/>
    <mergeCell ref="K6:K7"/>
    <mergeCell ref="L6:L7"/>
    <mergeCell ref="M6:R6"/>
    <mergeCell ref="A5:A7"/>
    <mergeCell ref="B5:B7"/>
    <mergeCell ref="C6:C7"/>
    <mergeCell ref="D6:D7"/>
    <mergeCell ref="E6:J6"/>
    <mergeCell ref="C5:J5"/>
    <mergeCell ref="K5:R5"/>
  </mergeCells>
  <printOptions horizontalCentered="1" verticalCentered="1"/>
  <pageMargins left="0" right="0" top="7.874015748031496E-2" bottom="7.874015748031496E-2" header="0.78740157480314965" footer="0.78740157480314965"/>
  <pageSetup paperSize="8" scale="70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6"/>
  <sheetViews>
    <sheetView topLeftCell="A5" workbookViewId="0">
      <selection activeCell="C28" sqref="C28"/>
    </sheetView>
  </sheetViews>
  <sheetFormatPr defaultRowHeight="12.75" x14ac:dyDescent="0.2"/>
  <cols>
    <col min="1" max="1" width="21.5703125" customWidth="1"/>
    <col min="2" max="2" width="10.140625" bestFit="1" customWidth="1"/>
    <col min="3" max="3" width="11.42578125" style="3" bestFit="1" customWidth="1"/>
    <col min="4" max="4" width="10.140625" bestFit="1" customWidth="1"/>
  </cols>
  <sheetData>
    <row r="2" spans="1:5" x14ac:dyDescent="0.2">
      <c r="B2" t="s">
        <v>99</v>
      </c>
      <c r="C2" t="s">
        <v>100</v>
      </c>
      <c r="D2" t="s">
        <v>99</v>
      </c>
      <c r="E2" t="s">
        <v>100</v>
      </c>
    </row>
    <row r="3" spans="1:5" x14ac:dyDescent="0.2">
      <c r="B3" s="1">
        <f>'2021 Septembrie'!C9</f>
        <v>25303014</v>
      </c>
      <c r="C3" s="1">
        <f>'2021 Septembrie'!D9</f>
        <v>21529544</v>
      </c>
      <c r="D3" s="1">
        <v>100</v>
      </c>
      <c r="E3">
        <v>100</v>
      </c>
    </row>
    <row r="4" spans="1:5" x14ac:dyDescent="0.2">
      <c r="A4" t="s">
        <v>93</v>
      </c>
      <c r="B4" s="1">
        <f>'2021 Septembrie'!C23</f>
        <v>1320695</v>
      </c>
      <c r="C4" s="1">
        <f>'2021 Septembrie'!D23</f>
        <v>1264738</v>
      </c>
      <c r="D4" s="2">
        <f>B4/$B$3*100</f>
        <v>5.2195165366465828</v>
      </c>
      <c r="E4" s="2">
        <f>C4/$C$3*100</f>
        <v>5.8744300390198703</v>
      </c>
    </row>
    <row r="5" spans="1:5" x14ac:dyDescent="0.2">
      <c r="A5" t="s">
        <v>37</v>
      </c>
      <c r="B5" s="1">
        <f>'2021 Septembrie'!C26</f>
        <v>6666609</v>
      </c>
      <c r="C5" s="1">
        <f>'2021 Septembrie'!D26</f>
        <v>6409434</v>
      </c>
      <c r="D5" s="2">
        <f t="shared" ref="D5:D10" si="0">B5/$B$3*100</f>
        <v>26.347094460762658</v>
      </c>
      <c r="E5" s="2">
        <f t="shared" ref="E5:E10" si="1">C5/$C$3*100</f>
        <v>29.770412229817779</v>
      </c>
    </row>
    <row r="6" spans="1:5" x14ac:dyDescent="0.2">
      <c r="A6" t="s">
        <v>47</v>
      </c>
      <c r="B6" s="1">
        <f>'2021 Septembrie'!C32</f>
        <v>10870088</v>
      </c>
      <c r="C6" s="1">
        <f>'2021 Septembrie'!D32</f>
        <v>8665489</v>
      </c>
      <c r="D6" s="2">
        <f t="shared" si="0"/>
        <v>42.959656900952595</v>
      </c>
      <c r="E6" s="2">
        <f t="shared" si="1"/>
        <v>40.249291856808483</v>
      </c>
    </row>
    <row r="7" spans="1:5" x14ac:dyDescent="0.2">
      <c r="A7" t="s">
        <v>94</v>
      </c>
      <c r="B7" s="1">
        <f>'2021 Septembrie'!C33</f>
        <v>1390025</v>
      </c>
      <c r="C7" s="1">
        <f>'2021 Septembrie'!D33</f>
        <v>651308</v>
      </c>
      <c r="D7" s="2">
        <f t="shared" si="0"/>
        <v>5.4935155155824518</v>
      </c>
      <c r="E7" s="2">
        <f t="shared" si="1"/>
        <v>3.0251825119937514</v>
      </c>
    </row>
    <row r="8" spans="1:5" x14ac:dyDescent="0.2">
      <c r="A8" t="s">
        <v>109</v>
      </c>
      <c r="B8" s="1">
        <f>'2021 Septembrie'!C30</f>
        <v>476230</v>
      </c>
      <c r="C8" s="1">
        <f>'2021 Septembrie'!D30</f>
        <v>441230</v>
      </c>
      <c r="D8" s="2">
        <f t="shared" si="0"/>
        <v>1.8821077994898157</v>
      </c>
      <c r="E8" s="2">
        <f t="shared" si="1"/>
        <v>2.0494163740764781</v>
      </c>
    </row>
    <row r="9" spans="1:5" x14ac:dyDescent="0.2">
      <c r="A9" t="s">
        <v>50</v>
      </c>
      <c r="B9" s="1">
        <f>'2021 Septembrie'!C34</f>
        <v>559659</v>
      </c>
      <c r="C9" s="1">
        <f>'2021 Septembrie'!D34</f>
        <v>539515</v>
      </c>
      <c r="D9" s="2">
        <f t="shared" si="0"/>
        <v>2.211827413129519</v>
      </c>
      <c r="E9" s="2">
        <f t="shared" si="1"/>
        <v>2.5059285974658825</v>
      </c>
    </row>
    <row r="10" spans="1:5" x14ac:dyDescent="0.2">
      <c r="A10" t="s">
        <v>101</v>
      </c>
      <c r="B10" s="1">
        <f>B3-B9-B8-B7-B6-B5-B4</f>
        <v>4019708</v>
      </c>
      <c r="C10" s="1">
        <f>C3-C9-C8-C7-C6-C5-C4</f>
        <v>3557830</v>
      </c>
      <c r="D10" s="2">
        <f t="shared" si="0"/>
        <v>15.886281373436381</v>
      </c>
      <c r="E10" s="2">
        <f t="shared" si="1"/>
        <v>16.525338390817755</v>
      </c>
    </row>
    <row r="50" spans="1:3" x14ac:dyDescent="0.2">
      <c r="B50" s="1">
        <f>'2021 Septembrie'!D9</f>
        <v>21529544</v>
      </c>
      <c r="C50" s="3">
        <f>SUM(C51:C56)</f>
        <v>100.00000000000001</v>
      </c>
    </row>
    <row r="51" spans="1:3" x14ac:dyDescent="0.2">
      <c r="A51" t="s">
        <v>102</v>
      </c>
      <c r="B51" s="1">
        <f>'2021 Septembrie'!E9</f>
        <v>1339809</v>
      </c>
      <c r="C51" s="3">
        <f t="shared" ref="C51:C56" si="2">B51/$B$50*100</f>
        <v>6.2231183345081531</v>
      </c>
    </row>
    <row r="52" spans="1:3" x14ac:dyDescent="0.2">
      <c r="A52" t="s">
        <v>103</v>
      </c>
      <c r="B52" s="1">
        <f>'2021 Septembrie'!F9</f>
        <v>1766985</v>
      </c>
      <c r="C52" s="3">
        <f t="shared" si="2"/>
        <v>8.207256967449009</v>
      </c>
    </row>
    <row r="53" spans="1:3" x14ac:dyDescent="0.2">
      <c r="A53" t="s">
        <v>104</v>
      </c>
      <c r="B53" s="1">
        <f>'2021 Septembrie'!G9</f>
        <v>269689</v>
      </c>
      <c r="C53" s="3">
        <f t="shared" si="2"/>
        <v>1.2526461312882426</v>
      </c>
    </row>
    <row r="54" spans="1:3" x14ac:dyDescent="0.2">
      <c r="A54" t="s">
        <v>105</v>
      </c>
      <c r="B54" s="1">
        <f>'2021 Septembrie'!H9</f>
        <v>9948765</v>
      </c>
      <c r="C54" s="3">
        <f t="shared" si="2"/>
        <v>46.209826831446129</v>
      </c>
    </row>
    <row r="55" spans="1:3" x14ac:dyDescent="0.2">
      <c r="A55" t="s">
        <v>106</v>
      </c>
      <c r="B55" s="1">
        <f>'2021 Septembrie'!I9</f>
        <v>530681</v>
      </c>
      <c r="C55" s="3">
        <f t="shared" si="2"/>
        <v>2.4648966090503355</v>
      </c>
    </row>
    <row r="56" spans="1:3" x14ac:dyDescent="0.2">
      <c r="A56" t="s">
        <v>107</v>
      </c>
      <c r="B56" s="1">
        <f>'2021 Septembrie'!J9</f>
        <v>7673615</v>
      </c>
      <c r="C56" s="3">
        <f t="shared" si="2"/>
        <v>35.642255126258135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2021 Septembrie</vt:lpstr>
      <vt:lpstr>Sheet1</vt:lpstr>
      <vt:lpstr>'2021 Septembrie'!Excel_BuiltIn__FilterDatabase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OVIDIU-CRISTIAN COSTACHE</dc:creator>
  <cp:lastModifiedBy>MONICA TĂRICEANU</cp:lastModifiedBy>
  <cp:lastPrinted>2021-11-01T12:19:58Z</cp:lastPrinted>
  <dcterms:created xsi:type="dcterms:W3CDTF">2016-01-21T08:29:54Z</dcterms:created>
  <dcterms:modified xsi:type="dcterms:W3CDTF">2021-11-01T12:20:00Z</dcterms:modified>
</cp:coreProperties>
</file>