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FP2756\retea\1 Zamfir\2021\RAPORT INVESTITII TRIM IV 2021-2020\SITE\"/>
    </mc:Choice>
  </mc:AlternateContent>
  <bookViews>
    <workbookView xWindow="0" yWindow="0" windowWidth="13380" windowHeight="7740"/>
  </bookViews>
  <sheets>
    <sheet name="executie proiecte semnificative" sheetId="1" r:id="rId1"/>
  </sheets>
  <definedNames>
    <definedName name="__xlfn_IFERROR">NA()</definedName>
    <definedName name="__xlfn_SUMIFS">NA()</definedName>
    <definedName name="_xlnm._FilterDatabase" localSheetId="0" hidden="1">'executie proiecte semnificative'!$A$12:$AMJ$178</definedName>
    <definedName name="_xlnm.Print_Titles" localSheetId="0">'executie proiecte semnificative'!$8:$11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1" i="1" l="1"/>
  <c r="I191" i="1"/>
  <c r="J191" i="1"/>
  <c r="K191" i="1"/>
  <c r="L191" i="1"/>
  <c r="M191" i="1"/>
  <c r="N191" i="1"/>
  <c r="Q191" i="1"/>
  <c r="R191" i="1"/>
  <c r="S191" i="1"/>
  <c r="T191" i="1"/>
  <c r="U191" i="1"/>
  <c r="V191" i="1"/>
  <c r="W191" i="1"/>
  <c r="X191" i="1"/>
  <c r="Y191" i="1"/>
  <c r="Z191" i="1"/>
  <c r="AA191" i="1"/>
  <c r="H192" i="1" l="1"/>
  <c r="I192" i="1"/>
  <c r="J192" i="1"/>
  <c r="K192" i="1"/>
  <c r="L192" i="1"/>
  <c r="M192" i="1"/>
  <c r="N192" i="1"/>
  <c r="Q192" i="1"/>
  <c r="R192" i="1"/>
  <c r="S192" i="1"/>
  <c r="T192" i="1"/>
  <c r="U192" i="1"/>
  <c r="V192" i="1"/>
  <c r="W192" i="1"/>
  <c r="X192" i="1"/>
  <c r="Y192" i="1"/>
  <c r="Z192" i="1"/>
  <c r="AA192" i="1"/>
  <c r="H194" i="1"/>
  <c r="I194" i="1"/>
  <c r="J194" i="1"/>
  <c r="K194" i="1"/>
  <c r="L194" i="1"/>
  <c r="M194" i="1"/>
  <c r="N194" i="1"/>
  <c r="Q194" i="1"/>
  <c r="R194" i="1"/>
  <c r="S194" i="1"/>
  <c r="T194" i="1"/>
  <c r="U194" i="1"/>
  <c r="V194" i="1"/>
  <c r="W194" i="1"/>
  <c r="X194" i="1"/>
  <c r="Y194" i="1"/>
  <c r="Z194" i="1"/>
  <c r="AA194" i="1"/>
  <c r="H190" i="1"/>
  <c r="I190" i="1"/>
  <c r="J190" i="1"/>
  <c r="K190" i="1"/>
  <c r="L190" i="1"/>
  <c r="M190" i="1"/>
  <c r="N190" i="1"/>
  <c r="Q190" i="1"/>
  <c r="R190" i="1"/>
  <c r="S190" i="1"/>
  <c r="T190" i="1"/>
  <c r="U190" i="1"/>
  <c r="V190" i="1"/>
  <c r="W190" i="1"/>
  <c r="X190" i="1"/>
  <c r="Y190" i="1"/>
  <c r="Z190" i="1"/>
  <c r="AA190" i="1"/>
  <c r="H189" i="1"/>
  <c r="I189" i="1"/>
  <c r="J189" i="1"/>
  <c r="K189" i="1"/>
  <c r="L189" i="1"/>
  <c r="M189" i="1"/>
  <c r="N189" i="1"/>
  <c r="Q189" i="1"/>
  <c r="R189" i="1"/>
  <c r="S189" i="1"/>
  <c r="T189" i="1"/>
  <c r="U189" i="1"/>
  <c r="V189" i="1"/>
  <c r="W189" i="1"/>
  <c r="X189" i="1"/>
  <c r="Y189" i="1"/>
  <c r="Z189" i="1"/>
  <c r="AA189" i="1"/>
  <c r="H188" i="1"/>
  <c r="I188" i="1"/>
  <c r="J188" i="1"/>
  <c r="K188" i="1"/>
  <c r="L188" i="1"/>
  <c r="M188" i="1"/>
  <c r="N188" i="1"/>
  <c r="Q188" i="1"/>
  <c r="R188" i="1"/>
  <c r="S188" i="1"/>
  <c r="T188" i="1"/>
  <c r="U188" i="1"/>
  <c r="V188" i="1"/>
  <c r="W188" i="1"/>
  <c r="X188" i="1"/>
  <c r="Y188" i="1"/>
  <c r="Z188" i="1"/>
  <c r="AA188" i="1"/>
  <c r="H193" i="1"/>
  <c r="I193" i="1"/>
  <c r="J193" i="1"/>
  <c r="K193" i="1"/>
  <c r="L193" i="1"/>
  <c r="M193" i="1"/>
  <c r="N193" i="1"/>
  <c r="Q193" i="1"/>
  <c r="R193" i="1"/>
  <c r="S193" i="1"/>
  <c r="T193" i="1"/>
  <c r="U193" i="1"/>
  <c r="V193" i="1"/>
  <c r="W193" i="1"/>
  <c r="X193" i="1"/>
  <c r="Y193" i="1"/>
  <c r="Z193" i="1"/>
  <c r="AA193" i="1"/>
  <c r="H187" i="1"/>
  <c r="I187" i="1"/>
  <c r="J187" i="1"/>
  <c r="K187" i="1"/>
  <c r="L187" i="1"/>
  <c r="M187" i="1"/>
  <c r="N187" i="1"/>
  <c r="Q187" i="1"/>
  <c r="R187" i="1"/>
  <c r="S187" i="1"/>
  <c r="T187" i="1"/>
  <c r="U187" i="1"/>
  <c r="V187" i="1"/>
  <c r="W187" i="1"/>
  <c r="X187" i="1"/>
  <c r="Y187" i="1"/>
  <c r="Z187" i="1"/>
  <c r="AA187" i="1"/>
  <c r="G203" i="1" l="1"/>
  <c r="F203" i="1" s="1"/>
  <c r="D197" i="1"/>
  <c r="P178" i="1"/>
  <c r="O178" i="1" s="1"/>
  <c r="G178" i="1"/>
  <c r="F178" i="1" s="1"/>
  <c r="P106" i="1"/>
  <c r="O106" i="1" s="1"/>
  <c r="G106" i="1"/>
  <c r="F106" i="1" s="1"/>
  <c r="P177" i="1"/>
  <c r="O177" i="1" s="1"/>
  <c r="G177" i="1"/>
  <c r="F177" i="1" s="1"/>
  <c r="P176" i="1"/>
  <c r="O176" i="1" s="1"/>
  <c r="G176" i="1"/>
  <c r="F176" i="1" s="1"/>
  <c r="P175" i="1"/>
  <c r="O175" i="1" s="1"/>
  <c r="G175" i="1"/>
  <c r="F175" i="1" s="1"/>
  <c r="P174" i="1"/>
  <c r="O174" i="1" s="1"/>
  <c r="G174" i="1"/>
  <c r="F174" i="1" s="1"/>
  <c r="P173" i="1"/>
  <c r="O173" i="1" s="1"/>
  <c r="G173" i="1"/>
  <c r="F173" i="1" s="1"/>
  <c r="P172" i="1"/>
  <c r="O172" i="1" s="1"/>
  <c r="G172" i="1"/>
  <c r="F172" i="1" s="1"/>
  <c r="P171" i="1"/>
  <c r="O171" i="1" s="1"/>
  <c r="G171" i="1"/>
  <c r="F171" i="1" s="1"/>
  <c r="P170" i="1"/>
  <c r="O170" i="1" s="1"/>
  <c r="G170" i="1"/>
  <c r="F170" i="1" s="1"/>
  <c r="P169" i="1"/>
  <c r="O169" i="1" s="1"/>
  <c r="G169" i="1"/>
  <c r="F169" i="1" s="1"/>
  <c r="P168" i="1"/>
  <c r="O168" i="1" s="1"/>
  <c r="G168" i="1"/>
  <c r="F168" i="1" s="1"/>
  <c r="P167" i="1"/>
  <c r="O167" i="1" s="1"/>
  <c r="G167" i="1"/>
  <c r="F167" i="1" s="1"/>
  <c r="P166" i="1"/>
  <c r="O166" i="1" s="1"/>
  <c r="G166" i="1"/>
  <c r="F166" i="1" s="1"/>
  <c r="P38" i="1"/>
  <c r="O38" i="1" s="1"/>
  <c r="G38" i="1"/>
  <c r="F38" i="1" s="1"/>
  <c r="P165" i="1"/>
  <c r="O165" i="1" s="1"/>
  <c r="G165" i="1"/>
  <c r="F165" i="1" s="1"/>
  <c r="P164" i="1"/>
  <c r="O164" i="1" s="1"/>
  <c r="G164" i="1"/>
  <c r="F164" i="1" s="1"/>
  <c r="P163" i="1"/>
  <c r="O163" i="1" s="1"/>
  <c r="G163" i="1"/>
  <c r="F163" i="1" s="1"/>
  <c r="P162" i="1"/>
  <c r="O162" i="1" s="1"/>
  <c r="G162" i="1"/>
  <c r="F162" i="1" s="1"/>
  <c r="P161" i="1"/>
  <c r="O161" i="1" s="1"/>
  <c r="G161" i="1"/>
  <c r="F161" i="1" s="1"/>
  <c r="P160" i="1"/>
  <c r="O160" i="1" s="1"/>
  <c r="G160" i="1"/>
  <c r="F160" i="1" s="1"/>
  <c r="P159" i="1"/>
  <c r="O159" i="1" s="1"/>
  <c r="G159" i="1"/>
  <c r="F159" i="1" s="1"/>
  <c r="P158" i="1"/>
  <c r="O158" i="1" s="1"/>
  <c r="G158" i="1"/>
  <c r="F158" i="1" s="1"/>
  <c r="P157" i="1"/>
  <c r="O157" i="1" s="1"/>
  <c r="G157" i="1"/>
  <c r="F157" i="1" s="1"/>
  <c r="P156" i="1"/>
  <c r="O156" i="1" s="1"/>
  <c r="G156" i="1"/>
  <c r="F156" i="1" s="1"/>
  <c r="P155" i="1"/>
  <c r="O155" i="1" s="1"/>
  <c r="G155" i="1"/>
  <c r="F155" i="1" s="1"/>
  <c r="P154" i="1"/>
  <c r="O154" i="1" s="1"/>
  <c r="G154" i="1"/>
  <c r="F154" i="1" s="1"/>
  <c r="P85" i="1"/>
  <c r="O85" i="1" s="1"/>
  <c r="G85" i="1"/>
  <c r="F85" i="1" s="1"/>
  <c r="P153" i="1"/>
  <c r="G153" i="1"/>
  <c r="P152" i="1"/>
  <c r="O152" i="1" s="1"/>
  <c r="G152" i="1"/>
  <c r="F152" i="1" s="1"/>
  <c r="P151" i="1"/>
  <c r="O151" i="1" s="1"/>
  <c r="G151" i="1"/>
  <c r="F151" i="1" s="1"/>
  <c r="P150" i="1"/>
  <c r="O150" i="1" s="1"/>
  <c r="G150" i="1"/>
  <c r="F150" i="1" s="1"/>
  <c r="P149" i="1"/>
  <c r="O149" i="1" s="1"/>
  <c r="G149" i="1"/>
  <c r="F149" i="1" s="1"/>
  <c r="P128" i="1"/>
  <c r="O128" i="1" s="1"/>
  <c r="G128" i="1"/>
  <c r="F128" i="1" s="1"/>
  <c r="P127" i="1"/>
  <c r="O127" i="1" s="1"/>
  <c r="G127" i="1"/>
  <c r="F127" i="1" s="1"/>
  <c r="P124" i="1"/>
  <c r="O124" i="1" s="1"/>
  <c r="G124" i="1"/>
  <c r="F124" i="1" s="1"/>
  <c r="P119" i="1"/>
  <c r="O119" i="1" s="1"/>
  <c r="G119" i="1"/>
  <c r="F119" i="1" s="1"/>
  <c r="P123" i="1"/>
  <c r="G123" i="1"/>
  <c r="P121" i="1"/>
  <c r="O121" i="1" s="1"/>
  <c r="G121" i="1"/>
  <c r="F121" i="1" s="1"/>
  <c r="P120" i="1"/>
  <c r="O120" i="1" s="1"/>
  <c r="G120" i="1"/>
  <c r="F120" i="1" s="1"/>
  <c r="P148" i="1"/>
  <c r="O148" i="1" s="1"/>
  <c r="G148" i="1"/>
  <c r="F148" i="1" s="1"/>
  <c r="P147" i="1"/>
  <c r="O147" i="1" s="1"/>
  <c r="G147" i="1"/>
  <c r="F147" i="1" s="1"/>
  <c r="P146" i="1"/>
  <c r="O146" i="1" s="1"/>
  <c r="G146" i="1"/>
  <c r="F146" i="1" s="1"/>
  <c r="P145" i="1"/>
  <c r="O145" i="1" s="1"/>
  <c r="G145" i="1"/>
  <c r="F145" i="1" s="1"/>
  <c r="P144" i="1"/>
  <c r="O144" i="1" s="1"/>
  <c r="G144" i="1"/>
  <c r="F144" i="1" s="1"/>
  <c r="P143" i="1"/>
  <c r="O143" i="1" s="1"/>
  <c r="G143" i="1"/>
  <c r="F143" i="1" s="1"/>
  <c r="P110" i="1"/>
  <c r="O110" i="1" s="1"/>
  <c r="G110" i="1"/>
  <c r="F110" i="1" s="1"/>
  <c r="P107" i="1"/>
  <c r="O107" i="1" s="1"/>
  <c r="G107" i="1"/>
  <c r="F107" i="1" s="1"/>
  <c r="P142" i="1"/>
  <c r="O142" i="1" s="1"/>
  <c r="G142" i="1"/>
  <c r="F142" i="1" s="1"/>
  <c r="P112" i="1"/>
  <c r="O112" i="1" s="1"/>
  <c r="G112" i="1"/>
  <c r="F112" i="1" s="1"/>
  <c r="P105" i="1"/>
  <c r="O105" i="1" s="1"/>
  <c r="G105" i="1"/>
  <c r="F105" i="1" s="1"/>
  <c r="P103" i="1"/>
  <c r="O103" i="1" s="1"/>
  <c r="G103" i="1"/>
  <c r="F103" i="1" s="1"/>
  <c r="P102" i="1"/>
  <c r="O102" i="1" s="1"/>
  <c r="G102" i="1"/>
  <c r="F102" i="1" s="1"/>
  <c r="P97" i="1"/>
  <c r="O97" i="1" s="1"/>
  <c r="G97" i="1"/>
  <c r="F97" i="1" s="1"/>
  <c r="P95" i="1"/>
  <c r="O95" i="1" s="1"/>
  <c r="G95" i="1"/>
  <c r="F95" i="1" s="1"/>
  <c r="P94" i="1"/>
  <c r="O94" i="1" s="1"/>
  <c r="G94" i="1"/>
  <c r="F94" i="1" s="1"/>
  <c r="P99" i="1"/>
  <c r="O99" i="1" s="1"/>
  <c r="G99" i="1"/>
  <c r="F99" i="1" s="1"/>
  <c r="P93" i="1"/>
  <c r="O93" i="1" s="1"/>
  <c r="G93" i="1"/>
  <c r="F93" i="1" s="1"/>
  <c r="P141" i="1"/>
  <c r="O141" i="1" s="1"/>
  <c r="G141" i="1"/>
  <c r="F141" i="1" s="1"/>
  <c r="P115" i="1"/>
  <c r="O115" i="1" s="1"/>
  <c r="G115" i="1"/>
  <c r="F115" i="1" s="1"/>
  <c r="P140" i="1"/>
  <c r="O140" i="1" s="1"/>
  <c r="G140" i="1"/>
  <c r="F140" i="1" s="1"/>
  <c r="P91" i="1"/>
  <c r="G91" i="1"/>
  <c r="P100" i="1"/>
  <c r="O100" i="1" s="1"/>
  <c r="G100" i="1"/>
  <c r="F100" i="1" s="1"/>
  <c r="P90" i="1"/>
  <c r="O90" i="1" s="1"/>
  <c r="G90" i="1"/>
  <c r="F90" i="1" s="1"/>
  <c r="P101" i="1"/>
  <c r="O101" i="1" s="1"/>
  <c r="G101" i="1"/>
  <c r="F101" i="1" s="1"/>
  <c r="P78" i="1"/>
  <c r="O78" i="1" s="1"/>
  <c r="G78" i="1"/>
  <c r="F78" i="1" s="1"/>
  <c r="P126" i="1"/>
  <c r="O126" i="1" s="1"/>
  <c r="G126" i="1"/>
  <c r="F126" i="1" s="1"/>
  <c r="P118" i="1"/>
  <c r="O118" i="1" s="1"/>
  <c r="G118" i="1"/>
  <c r="F118" i="1" s="1"/>
  <c r="P130" i="1"/>
  <c r="O130" i="1" s="1"/>
  <c r="G130" i="1"/>
  <c r="F130" i="1" s="1"/>
  <c r="P96" i="1"/>
  <c r="O96" i="1" s="1"/>
  <c r="G96" i="1"/>
  <c r="F96" i="1" s="1"/>
  <c r="P139" i="1"/>
  <c r="O139" i="1" s="1"/>
  <c r="G139" i="1"/>
  <c r="F139" i="1" s="1"/>
  <c r="P125" i="1"/>
  <c r="O125" i="1" s="1"/>
  <c r="G125" i="1"/>
  <c r="F125" i="1" s="1"/>
  <c r="P138" i="1"/>
  <c r="O138" i="1" s="1"/>
  <c r="G138" i="1"/>
  <c r="F138" i="1" s="1"/>
  <c r="P104" i="1"/>
  <c r="O104" i="1" s="1"/>
  <c r="G104" i="1"/>
  <c r="F104" i="1" s="1"/>
  <c r="P88" i="1"/>
  <c r="O88" i="1" s="1"/>
  <c r="G88" i="1"/>
  <c r="F88" i="1" s="1"/>
  <c r="P129" i="1"/>
  <c r="O129" i="1" s="1"/>
  <c r="G129" i="1"/>
  <c r="F129" i="1" s="1"/>
  <c r="P98" i="1"/>
  <c r="O98" i="1" s="1"/>
  <c r="G98" i="1"/>
  <c r="F98" i="1" s="1"/>
  <c r="P137" i="1"/>
  <c r="O137" i="1" s="1"/>
  <c r="G137" i="1"/>
  <c r="F137" i="1" s="1"/>
  <c r="P83" i="1"/>
  <c r="O83" i="1" s="1"/>
  <c r="G83" i="1"/>
  <c r="F83" i="1" s="1"/>
  <c r="P109" i="1"/>
  <c r="O109" i="1" s="1"/>
  <c r="G109" i="1"/>
  <c r="F109" i="1" s="1"/>
  <c r="P113" i="1"/>
  <c r="O113" i="1" s="1"/>
  <c r="G113" i="1"/>
  <c r="F113" i="1" s="1"/>
  <c r="P81" i="1"/>
  <c r="O81" i="1" s="1"/>
  <c r="G81" i="1"/>
  <c r="F81" i="1" s="1"/>
  <c r="P80" i="1"/>
  <c r="O80" i="1" s="1"/>
  <c r="G80" i="1"/>
  <c r="F80" i="1" s="1"/>
  <c r="P114" i="1"/>
  <c r="O114" i="1" s="1"/>
  <c r="G114" i="1"/>
  <c r="F114" i="1" s="1"/>
  <c r="P136" i="1"/>
  <c r="O136" i="1" s="1"/>
  <c r="G136" i="1"/>
  <c r="F136" i="1" s="1"/>
  <c r="P79" i="1"/>
  <c r="O79" i="1" s="1"/>
  <c r="G79" i="1"/>
  <c r="F79" i="1" s="1"/>
  <c r="P75" i="1"/>
  <c r="O75" i="1" s="1"/>
  <c r="G75" i="1"/>
  <c r="F75" i="1" s="1"/>
  <c r="P67" i="1"/>
  <c r="O67" i="1" s="1"/>
  <c r="G67" i="1"/>
  <c r="F67" i="1" s="1"/>
  <c r="P135" i="1"/>
  <c r="O135" i="1" s="1"/>
  <c r="G135" i="1"/>
  <c r="F135" i="1" s="1"/>
  <c r="P77" i="1"/>
  <c r="O77" i="1" s="1"/>
  <c r="G77" i="1"/>
  <c r="F77" i="1" s="1"/>
  <c r="P73" i="1"/>
  <c r="O73" i="1" s="1"/>
  <c r="G73" i="1"/>
  <c r="F73" i="1" s="1"/>
  <c r="P117" i="1"/>
  <c r="O117" i="1" s="1"/>
  <c r="G117" i="1"/>
  <c r="F117" i="1" s="1"/>
  <c r="P70" i="1"/>
  <c r="O70" i="1" s="1"/>
  <c r="G70" i="1"/>
  <c r="F70" i="1" s="1"/>
  <c r="P134" i="1"/>
  <c r="O134" i="1" s="1"/>
  <c r="G134" i="1"/>
  <c r="F134" i="1" s="1"/>
  <c r="P71" i="1"/>
  <c r="O71" i="1" s="1"/>
  <c r="G71" i="1"/>
  <c r="F71" i="1" s="1"/>
  <c r="P87" i="1"/>
  <c r="O87" i="1" s="1"/>
  <c r="G87" i="1"/>
  <c r="F87" i="1" s="1"/>
  <c r="P133" i="1"/>
  <c r="O133" i="1" s="1"/>
  <c r="G133" i="1"/>
  <c r="F133" i="1" s="1"/>
  <c r="P116" i="1"/>
  <c r="O116" i="1" s="1"/>
  <c r="G116" i="1"/>
  <c r="F116" i="1" s="1"/>
  <c r="P69" i="1"/>
  <c r="P191" i="1" s="1"/>
  <c r="G69" i="1"/>
  <c r="G191" i="1" s="1"/>
  <c r="P82" i="1"/>
  <c r="O82" i="1" s="1"/>
  <c r="G82" i="1"/>
  <c r="F82" i="1" s="1"/>
  <c r="P65" i="1"/>
  <c r="O65" i="1" s="1"/>
  <c r="G65" i="1"/>
  <c r="F65" i="1" s="1"/>
  <c r="P66" i="1"/>
  <c r="O66" i="1" s="1"/>
  <c r="G66" i="1"/>
  <c r="F66" i="1" s="1"/>
  <c r="P108" i="1"/>
  <c r="O108" i="1" s="1"/>
  <c r="G108" i="1"/>
  <c r="F108" i="1" s="1"/>
  <c r="P74" i="1"/>
  <c r="O74" i="1" s="1"/>
  <c r="G74" i="1"/>
  <c r="F74" i="1" s="1"/>
  <c r="P62" i="1"/>
  <c r="O62" i="1" s="1"/>
  <c r="G62" i="1"/>
  <c r="F62" i="1" s="1"/>
  <c r="P64" i="1"/>
  <c r="O64" i="1" s="1"/>
  <c r="G64" i="1"/>
  <c r="F64" i="1" s="1"/>
  <c r="P68" i="1"/>
  <c r="O68" i="1" s="1"/>
  <c r="G68" i="1"/>
  <c r="F68" i="1" s="1"/>
  <c r="P60" i="1"/>
  <c r="G60" i="1"/>
  <c r="P59" i="1"/>
  <c r="O59" i="1" s="1"/>
  <c r="G59" i="1"/>
  <c r="F59" i="1" s="1"/>
  <c r="P61" i="1"/>
  <c r="O61" i="1" s="1"/>
  <c r="G61" i="1"/>
  <c r="F61" i="1" s="1"/>
  <c r="P86" i="1"/>
  <c r="O86" i="1" s="1"/>
  <c r="G86" i="1"/>
  <c r="F86" i="1" s="1"/>
  <c r="P84" i="1"/>
  <c r="O84" i="1" s="1"/>
  <c r="G84" i="1"/>
  <c r="F84" i="1" s="1"/>
  <c r="P92" i="1"/>
  <c r="O92" i="1" s="1"/>
  <c r="G92" i="1"/>
  <c r="F92" i="1" s="1"/>
  <c r="P57" i="1"/>
  <c r="O57" i="1" s="1"/>
  <c r="G57" i="1"/>
  <c r="F57" i="1" s="1"/>
  <c r="P122" i="1"/>
  <c r="O122" i="1" s="1"/>
  <c r="G122" i="1"/>
  <c r="F122" i="1" s="1"/>
  <c r="P55" i="1"/>
  <c r="O55" i="1" s="1"/>
  <c r="G55" i="1"/>
  <c r="F55" i="1" s="1"/>
  <c r="P132" i="1"/>
  <c r="O132" i="1" s="1"/>
  <c r="G132" i="1"/>
  <c r="F132" i="1" s="1"/>
  <c r="P131" i="1"/>
  <c r="O131" i="1" s="1"/>
  <c r="G131" i="1"/>
  <c r="F131" i="1" s="1"/>
  <c r="P53" i="1"/>
  <c r="O53" i="1" s="1"/>
  <c r="G53" i="1"/>
  <c r="F53" i="1" s="1"/>
  <c r="P111" i="1"/>
  <c r="O111" i="1" s="1"/>
  <c r="G111" i="1"/>
  <c r="F111" i="1" s="1"/>
  <c r="P89" i="1"/>
  <c r="O89" i="1" s="1"/>
  <c r="G89" i="1"/>
  <c r="F89" i="1" s="1"/>
  <c r="P76" i="1"/>
  <c r="O76" i="1" s="1"/>
  <c r="G76" i="1"/>
  <c r="F76" i="1" s="1"/>
  <c r="P54" i="1"/>
  <c r="O54" i="1" s="1"/>
  <c r="G54" i="1"/>
  <c r="F54" i="1" s="1"/>
  <c r="P45" i="1"/>
  <c r="O45" i="1" s="1"/>
  <c r="G45" i="1"/>
  <c r="F45" i="1" s="1"/>
  <c r="P52" i="1"/>
  <c r="O52" i="1" s="1"/>
  <c r="G52" i="1"/>
  <c r="F52" i="1" s="1"/>
  <c r="P51" i="1"/>
  <c r="O51" i="1" s="1"/>
  <c r="G51" i="1"/>
  <c r="F51" i="1" s="1"/>
  <c r="P50" i="1"/>
  <c r="O50" i="1" s="1"/>
  <c r="G50" i="1"/>
  <c r="F50" i="1" s="1"/>
  <c r="P47" i="1"/>
  <c r="O47" i="1" s="1"/>
  <c r="G47" i="1"/>
  <c r="F47" i="1" s="1"/>
  <c r="P32" i="1"/>
  <c r="O32" i="1" s="1"/>
  <c r="G32" i="1"/>
  <c r="F32" i="1" s="1"/>
  <c r="P48" i="1"/>
  <c r="O48" i="1" s="1"/>
  <c r="G48" i="1"/>
  <c r="F48" i="1" s="1"/>
  <c r="P43" i="1"/>
  <c r="O43" i="1" s="1"/>
  <c r="G43" i="1"/>
  <c r="F43" i="1" s="1"/>
  <c r="P58" i="1"/>
  <c r="G58" i="1"/>
  <c r="F58" i="1" s="1"/>
  <c r="P42" i="1"/>
  <c r="O42" i="1" s="1"/>
  <c r="G42" i="1"/>
  <c r="F42" i="1" s="1"/>
  <c r="P63" i="1"/>
  <c r="O63" i="1" s="1"/>
  <c r="G63" i="1"/>
  <c r="F63" i="1" s="1"/>
  <c r="P46" i="1"/>
  <c r="O46" i="1" s="1"/>
  <c r="G46" i="1"/>
  <c r="F46" i="1" s="1"/>
  <c r="P56" i="1"/>
  <c r="O56" i="1" s="1"/>
  <c r="G56" i="1"/>
  <c r="F56" i="1" s="1"/>
  <c r="P44" i="1"/>
  <c r="O44" i="1" s="1"/>
  <c r="G44" i="1"/>
  <c r="F44" i="1" s="1"/>
  <c r="P39" i="1"/>
  <c r="G39" i="1"/>
  <c r="P34" i="1"/>
  <c r="O34" i="1" s="1"/>
  <c r="G34" i="1"/>
  <c r="P72" i="1"/>
  <c r="O72" i="1" s="1"/>
  <c r="G72" i="1"/>
  <c r="F72" i="1" s="1"/>
  <c r="P36" i="1"/>
  <c r="G36" i="1"/>
  <c r="F36" i="1" s="1"/>
  <c r="P37" i="1"/>
  <c r="O37" i="1" s="1"/>
  <c r="G37" i="1"/>
  <c r="F37" i="1" s="1"/>
  <c r="P35" i="1"/>
  <c r="O35" i="1" s="1"/>
  <c r="G35" i="1"/>
  <c r="F35" i="1" s="1"/>
  <c r="P40" i="1"/>
  <c r="O40" i="1" s="1"/>
  <c r="G40" i="1"/>
  <c r="F40" i="1" s="1"/>
  <c r="P24" i="1"/>
  <c r="O24" i="1" s="1"/>
  <c r="G24" i="1"/>
  <c r="F24" i="1" s="1"/>
  <c r="P41" i="1"/>
  <c r="O41" i="1" s="1"/>
  <c r="G41" i="1"/>
  <c r="F41" i="1" s="1"/>
  <c r="P33" i="1"/>
  <c r="O33" i="1" s="1"/>
  <c r="G33" i="1"/>
  <c r="F33" i="1" s="1"/>
  <c r="P31" i="1"/>
  <c r="O31" i="1" s="1"/>
  <c r="G31" i="1"/>
  <c r="F31" i="1" s="1"/>
  <c r="P29" i="1"/>
  <c r="O29" i="1" s="1"/>
  <c r="G29" i="1"/>
  <c r="F29" i="1" s="1"/>
  <c r="P49" i="1"/>
  <c r="G49" i="1"/>
  <c r="P30" i="1"/>
  <c r="O30" i="1" s="1"/>
  <c r="G30" i="1"/>
  <c r="F30" i="1" s="1"/>
  <c r="P28" i="1"/>
  <c r="O28" i="1" s="1"/>
  <c r="G28" i="1"/>
  <c r="F28" i="1" s="1"/>
  <c r="P26" i="1"/>
  <c r="O26" i="1" s="1"/>
  <c r="G26" i="1"/>
  <c r="F26" i="1" s="1"/>
  <c r="P25" i="1"/>
  <c r="O25" i="1" s="1"/>
  <c r="G25" i="1"/>
  <c r="F25" i="1" s="1"/>
  <c r="P23" i="1"/>
  <c r="O23" i="1" s="1"/>
  <c r="G23" i="1"/>
  <c r="F23" i="1" s="1"/>
  <c r="P20" i="1"/>
  <c r="O20" i="1" s="1"/>
  <c r="G20" i="1"/>
  <c r="F20" i="1" s="1"/>
  <c r="P21" i="1"/>
  <c r="O21" i="1" s="1"/>
  <c r="G21" i="1"/>
  <c r="P22" i="1"/>
  <c r="O22" i="1" s="1"/>
  <c r="G22" i="1"/>
  <c r="F22" i="1" s="1"/>
  <c r="P27" i="1"/>
  <c r="O27" i="1" s="1"/>
  <c r="G27" i="1"/>
  <c r="F27" i="1" s="1"/>
  <c r="P18" i="1"/>
  <c r="O18" i="1" s="1"/>
  <c r="G18" i="1"/>
  <c r="F18" i="1" s="1"/>
  <c r="P19" i="1"/>
  <c r="O19" i="1" s="1"/>
  <c r="G19" i="1"/>
  <c r="F19" i="1" s="1"/>
  <c r="P17" i="1"/>
  <c r="O17" i="1" s="1"/>
  <c r="G17" i="1"/>
  <c r="F17" i="1" s="1"/>
  <c r="P16" i="1"/>
  <c r="O16" i="1" s="1"/>
  <c r="G16" i="1"/>
  <c r="F16" i="1" s="1"/>
  <c r="P15" i="1"/>
  <c r="O15" i="1" s="1"/>
  <c r="G15" i="1"/>
  <c r="F15" i="1" s="1"/>
  <c r="P14" i="1"/>
  <c r="G14" i="1"/>
  <c r="W13" i="1"/>
  <c r="V13" i="1"/>
  <c r="U13" i="1"/>
  <c r="T13" i="1"/>
  <c r="Q13" i="1"/>
  <c r="N13" i="1"/>
  <c r="M13" i="1"/>
  <c r="L13" i="1"/>
  <c r="I13" i="1"/>
  <c r="H13" i="1"/>
  <c r="F39" i="1" l="1"/>
  <c r="F192" i="1" s="1"/>
  <c r="G192" i="1"/>
  <c r="P192" i="1"/>
  <c r="G194" i="1"/>
  <c r="P194" i="1"/>
  <c r="F123" i="1"/>
  <c r="G190" i="1"/>
  <c r="O123" i="1"/>
  <c r="O190" i="1" s="1"/>
  <c r="P190" i="1"/>
  <c r="F153" i="1"/>
  <c r="G189" i="1"/>
  <c r="O153" i="1"/>
  <c r="P189" i="1"/>
  <c r="O60" i="1"/>
  <c r="O188" i="1" s="1"/>
  <c r="P188" i="1"/>
  <c r="F60" i="1"/>
  <c r="G188" i="1"/>
  <c r="F91" i="1"/>
  <c r="F193" i="1" s="1"/>
  <c r="G193" i="1"/>
  <c r="O91" i="1"/>
  <c r="P193" i="1"/>
  <c r="F14" i="1"/>
  <c r="F187" i="1" s="1"/>
  <c r="G187" i="1"/>
  <c r="O14" i="1"/>
  <c r="O187" i="1" s="1"/>
  <c r="P187" i="1"/>
  <c r="J197" i="1"/>
  <c r="R197" i="1"/>
  <c r="L197" i="1"/>
  <c r="AA197" i="1"/>
  <c r="AD197" i="1" s="1"/>
  <c r="K197" i="1"/>
  <c r="S197" i="1"/>
  <c r="T197" i="1"/>
  <c r="W197" i="1"/>
  <c r="F69" i="1"/>
  <c r="F191" i="1" s="1"/>
  <c r="J13" i="1"/>
  <c r="K13" i="1"/>
  <c r="S13" i="1"/>
  <c r="R13" i="1"/>
  <c r="F49" i="1"/>
  <c r="F21" i="1"/>
  <c r="O49" i="1"/>
  <c r="O36" i="1"/>
  <c r="F34" i="1"/>
  <c r="O39" i="1"/>
  <c r="O192" i="1" s="1"/>
  <c r="O58" i="1"/>
  <c r="M197" i="1"/>
  <c r="G13" i="1"/>
  <c r="U197" i="1"/>
  <c r="H197" i="1"/>
  <c r="N197" i="1"/>
  <c r="V197" i="1"/>
  <c r="O69" i="1"/>
  <c r="O191" i="1" s="1"/>
  <c r="F188" i="1" l="1"/>
  <c r="F13" i="1"/>
  <c r="O194" i="1"/>
  <c r="F194" i="1"/>
  <c r="F190" i="1"/>
  <c r="O189" i="1"/>
  <c r="F189" i="1"/>
  <c r="O193" i="1"/>
  <c r="P197" i="1"/>
  <c r="F181" i="1"/>
  <c r="F182" i="1" s="1"/>
  <c r="P13" i="1"/>
  <c r="O13" i="1" s="1"/>
  <c r="G197" i="1"/>
  <c r="I183" i="1" l="1"/>
  <c r="F197" i="1"/>
  <c r="AC197" i="1" s="1"/>
  <c r="I197" i="1"/>
  <c r="O197" i="1"/>
  <c r="Z197" i="1" l="1"/>
  <c r="O199" i="1"/>
  <c r="O200" i="1" s="1"/>
</calcChain>
</file>

<file path=xl/comments1.xml><?xml version="1.0" encoding="utf-8"?>
<comments xmlns="http://schemas.openxmlformats.org/spreadsheetml/2006/main">
  <authors>
    <author>LUCIAN BLAGA</author>
  </authors>
  <commentList>
    <comment ref="D31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Nu este în PIP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82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Fisa globală în PIP</t>
        </r>
      </text>
    </comment>
    <comment ref="D89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18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22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27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Nu este în PIP</t>
        </r>
      </text>
    </comment>
    <comment ref="D131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Nu este în PIP</t>
        </r>
      </text>
    </comment>
    <comment ref="D132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Nu este în PIP</t>
        </r>
      </text>
    </comment>
    <comment ref="D143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44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49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50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51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52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53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54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55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56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57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58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59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</commentList>
</comments>
</file>

<file path=xl/sharedStrings.xml><?xml version="1.0" encoding="utf-8"?>
<sst xmlns="http://schemas.openxmlformats.org/spreadsheetml/2006/main" count="436" uniqueCount="248">
  <si>
    <t>Lista proiectelor de investiții publice semnificative noi și în continuare</t>
  </si>
  <si>
    <t xml:space="preserve"> ale Ordonatorilor principali de credite ai bugetului de stat, incluse la finantare în anul 2021</t>
  </si>
  <si>
    <t>mii lei</t>
  </si>
  <si>
    <t>Nr crt</t>
  </si>
  <si>
    <t>OPC</t>
  </si>
  <si>
    <t>Cod fișă</t>
  </si>
  <si>
    <t xml:space="preserve">Denumirea proiectului </t>
  </si>
  <si>
    <t>Program actualizat 2021</t>
  </si>
  <si>
    <t>Plati cumulate la 31 DECEMBRIE 2021</t>
  </si>
  <si>
    <t xml:space="preserve">Stadiu </t>
  </si>
  <si>
    <t>TOTAL     din care</t>
  </si>
  <si>
    <t>Total</t>
  </si>
  <si>
    <t>Fizic la 31.03 cf. raportare OPC
%</t>
  </si>
  <si>
    <t>Valoric la 31.03 cf raportare OPC
%</t>
  </si>
  <si>
    <t>Buget de Stat</t>
  </si>
  <si>
    <t xml:space="preserve">Alte surse </t>
  </si>
  <si>
    <t>Alte surse</t>
  </si>
  <si>
    <t>Total          Buget de Stat</t>
  </si>
  <si>
    <t>Transferuri între unit. ale adm publice - 51</t>
  </si>
  <si>
    <t>Active nefinanciare - 71</t>
  </si>
  <si>
    <t>Alte transferuri - 55</t>
  </si>
  <si>
    <t>Fonduri externe nerambursabile post aderare (tit.56)</t>
  </si>
  <si>
    <t>Fonduri externe nerambursabile aferente perioadei 2014-2020 (tit.58)</t>
  </si>
  <si>
    <t>Fonduri externe rambursabile (tit.65)</t>
  </si>
  <si>
    <t>Total, din care</t>
  </si>
  <si>
    <t>program initial 2021</t>
  </si>
  <si>
    <t>TOTAL</t>
  </si>
  <si>
    <t>Ministerul Transporturilor si Infrastructurii</t>
  </si>
  <si>
    <t>Reabilitarea liniei de cale ferata Brasov-Simeria, componentã a Coridorului Rin-Dunare, pentru circulatia trenurilor cu viteza maxima de 160 km/h, tronsonul Brasov-Sighisoara</t>
  </si>
  <si>
    <t>Reabilitarea liniei C.F. Frontiera - Curtici - Simeria, parte componenta a Coridorului IV Pan-European pentru circulatia trenurilor cu viteza maxima de 160 km/h; Tronsonul 2: km 614 - Gurasada si Tronsonul 3: Gurasada - Simeria</t>
  </si>
  <si>
    <t>Drum expres Craiova - Pitesti si legaturile la drumurile existente</t>
  </si>
  <si>
    <t>AUTOSTRADA BRASOV - TARGU MURES - CLUJ - ORADEA</t>
  </si>
  <si>
    <t>Pod suspendat peste Dunare in zona Braila</t>
  </si>
  <si>
    <t>AUTOSTRADA DE CENTURA BUCURESTI  - SECTOR CENTURA SUD KM.52+700 - KM 100+900</t>
  </si>
  <si>
    <t>Legatura retelei de metrou cu Aeroportul International Henri Coanda - Otopeni</t>
  </si>
  <si>
    <t>Autostrada Sibiu - Pitesti</t>
  </si>
  <si>
    <t>Ministerul Mediului, Apelor si Padurilor</t>
  </si>
  <si>
    <t>Reducerea eroziunii costiere Faza II (2014-2020)</t>
  </si>
  <si>
    <t>Autostrada Sebes Turda</t>
  </si>
  <si>
    <t>Autostrada Lugoj-Deva</t>
  </si>
  <si>
    <t>Modernizarea liniei C.F. Bucuresti Nord - Jilava - Giurgiu Nord - Giurgiu Nord Frontiera. Lotul 1 : Redeschiderea circulatiei feroviare pe pod, peste raul Arges intre Vidra si Comana</t>
  </si>
  <si>
    <t>Modernizarea liniei de cale ferata Bucuresti Nord - Aeroport International Henri Coanda Bucuresti - Faza I: Racord cf la Terminalul T1, Aeroport International Henri Coanda Bucuresti</t>
  </si>
  <si>
    <t>VARIANTA OCOLITOARE A ORASULUI BACAU PE DN 2 - ETAPA I</t>
  </si>
  <si>
    <t>Varianta de ocolire a municipiului Satu Mare</t>
  </si>
  <si>
    <t>Serviciul de Protectie si Paza</t>
  </si>
  <si>
    <t>Sistem integrat de pregatire pentru interventia la dezastre, Urgente si Crize</t>
  </si>
  <si>
    <t>LARGIRE LA 4 BENZI CENTURA BUCURESTI SUD INTRE A2 KM.23+600 SI A1 KM.55+520</t>
  </si>
  <si>
    <t>Masura ISPA 2000/RO/16/P/PT/001 - Reabilitarea liniei CF Bucuresti - Constanta</t>
  </si>
  <si>
    <t>VARIANTA DE OCOLIRE TIMISOARA SUD</t>
  </si>
  <si>
    <t>Magistrala 5 Drumul Taberei - Pantelimon</t>
  </si>
  <si>
    <t>Reabilitare DN 76 (E79) Deva Oradea km 0+000 - km 184+390</t>
  </si>
  <si>
    <t>Reabilitarea liniei de c.f. Brasov - Simeria, componenta a Coridorului IV paneuropean, pentru circulatia trenurilor cu viteza maxima de 160 km/h,  sectiunea: Coslariu - Simeria</t>
  </si>
  <si>
    <t>AUTOSTRADA DE CENTURA A MUNICIPIULUI BUCURESTI  - SECTOR CENTURA NORD KM.0+000 - 52+700</t>
  </si>
  <si>
    <t>Pasaj suprateran pe DJ 602 Centura Bucuresti Domnesti</t>
  </si>
  <si>
    <t>Ministerul Apararii Nationale</t>
  </si>
  <si>
    <t>Lucrari de infrastructura necesare Colegiului National Militar &lt;&lt;Tudor Vladimirescu&gt;&gt; in cazarma 878 Craiova</t>
  </si>
  <si>
    <t>MODERNIZAREA CENTURII RUTIERE A MUNICIPIULUI BUCURESTI INTRE A1 - DN 7 SI DN 2 - A2</t>
  </si>
  <si>
    <t>Ministerul Dezvoltarii, Lucrarilor Publice si Administratiei</t>
  </si>
  <si>
    <t>Consolidarea si  modernizarea stadionului Giulesti “Valentin Stanescu”</t>
  </si>
  <si>
    <t>Ministerul Cercetarii, Inovarii si Digitalizarii</t>
  </si>
  <si>
    <t>Ro - NET - construirea unei infrastructuri nationale de broadband in zonele defavorizate, prin utilizarea fondurilor structurale</t>
  </si>
  <si>
    <t>REABILITAREA SECTIUNII DROBETA TURNU SEVERIN - LUGOJ KM  332+150 - KM 495+800</t>
  </si>
  <si>
    <t>Varianta de ocolire a Municipiului Barlad</t>
  </si>
  <si>
    <t>Varianta de ocolire Targu Jiu</t>
  </si>
  <si>
    <t>Ministerul Sanatatii</t>
  </si>
  <si>
    <t>Extinderea sectiei de Oncologie cu Compartiment de radioterapie oncologica - Spitalul Universitar de Urgenta Bucuresti</t>
  </si>
  <si>
    <t>AUTOSTRADA BUCURESTI-BRASOV, Km 0+000 - 173+300</t>
  </si>
  <si>
    <t>Consolidare şi restaurare Cazino Constanţa</t>
  </si>
  <si>
    <t>Modernizare DN 29D Botosani - Stefanesti, km 2+800 - km 18+500 si km 21+800 - km 48+146</t>
  </si>
  <si>
    <t>Reabilitarea liniei de c.f. Brasov - Simeria, componena a Coridorului IV paneuropean, pentru circulaþia trenurilor cu viteza maxima de 160 km/h, sectiunea Coslariu - Sighisoara</t>
  </si>
  <si>
    <t>Drum de legatura DN 5 - Soseaua de centura - Pod Prieteniei km 61+400</t>
  </si>
  <si>
    <t>Reabilitarea liniei c.f. Frontiera-Curtici-Simeria, parte componenta a Coridorului IV paneuropean pentru circulaþia trenurilor cu vitezã maxima de 160 km/h, sectiunea: Frontiera-Curtici-Arad-km 614 (tronsonul 1)</t>
  </si>
  <si>
    <t>EXTREME LIGHT INFRASTRUCTURE - NUCLEAR PHYSICS (ELI-NP)</t>
  </si>
  <si>
    <t>Autostrada Nadlac-Arad</t>
  </si>
  <si>
    <t>Finalizarea Digului de Larg in Portul Constanta</t>
  </si>
  <si>
    <t>Modernizarea infrastructurii portuare prin asigurarea cresterii adancimilor semalelor si bazinelor si a sigurantei navigatiei in Portul Constanta</t>
  </si>
  <si>
    <t>Modernizare DN 28B Targu Frumos - Botosani km 0+000 - km 76+758</t>
  </si>
  <si>
    <t>Varianta de ocolire a municipiului Zalau, etapa 2, intre DN 1F, km 79+625 - DJ 191C</t>
  </si>
  <si>
    <t>Extindere si etajare Corp C1, conversie functionala in Academia de Muzica, mun. Cluj  Napoca, jud. Cluj</t>
  </si>
  <si>
    <t>Modernizare DN 52 Alexandria - Turnu Magurele, km 1+350 - km 44+600, km 49+194 - km 52+649</t>
  </si>
  <si>
    <t>Reabilitarea podului de la Borcea, A2, km 149+680</t>
  </si>
  <si>
    <t>Reabilitarea și modernizarea infrastructurii de transport naval în porturile din afara rețelei TEN-T - Port Corabia, HG nr. 285/2021, finanțare POIM 2014 - 2020, titlul 58</t>
  </si>
  <si>
    <t>DANUBE - Rețea de acces la Dunăre  - Deblocarea circulației în Europa prin dezvoltarea în România a unei infrastructuri de porturi TEN-T de înaltă calitate în condiții economice optime - Port Giurgiu, HG nr. 284/2021, finanțare POIM 2014 - 2020, titlul 58</t>
  </si>
  <si>
    <t>ACUMULARE RUNCU</t>
  </si>
  <si>
    <t>Construire sală polivalenta Municipiul Tulcea</t>
  </si>
  <si>
    <t>AUTOSTRADA ARAD - TIMISOARA SI BY-PASS ARAD</t>
  </si>
  <si>
    <t>Modernizare DN 73 Pitesti - Campulung - Brasov km 13+800-42+850; km 54+050-128+250</t>
  </si>
  <si>
    <t>Aparari de maluri pe Canalul Sulina - Etapa finala</t>
  </si>
  <si>
    <t>Drum de legatura autostrada A1 Arad - Timisoara - DN69, judetul Timis</t>
  </si>
  <si>
    <t>ACUMULARE MIHAILENI</t>
  </si>
  <si>
    <t>LINIE NOUA DE CALE FERATA VALCELE-RAMNICU VALCEA</t>
  </si>
  <si>
    <t>Spital Regional de Urgenta Craiova</t>
  </si>
  <si>
    <t>Modernizarea infrastructurii privind siguranta circulatiei pe DN 1, in satele lineare si puncte negre</t>
  </si>
  <si>
    <t>REABILITARE DN6 CRAIOVA - DROBETA TURNU SEVERIN KM 233+200 - KM 332+150</t>
  </si>
  <si>
    <t>FLUIDIZAREA TRAFICULUI PE DN1 INTRE KM 8+100-17+100 SI CENTURA RUTIERA IN ZONA DE NORD A MUN. BUCURESTI - OB.7 - Completarea centurii rutiere a municipiului Bucuresti prin construirea sectorului cuprins intre DN 7 - DN 1A</t>
  </si>
  <si>
    <t>Pasaj denivelat superior pe DN 21 km 105+500</t>
  </si>
  <si>
    <t>Podul nou de la Cosmesti, peste Siret, pe DN 24 km 7+620 (inclusiv varianta de drum nou de cca. 5,6 km)</t>
  </si>
  <si>
    <t>Spital Regional de Urgenta Iasi</t>
  </si>
  <si>
    <t>Centura municipiului Radauti</t>
  </si>
  <si>
    <t>DN 18  Moisei – Iacobeni, km 131+627- km 220+088</t>
  </si>
  <si>
    <t>Ministerul Justitiei</t>
  </si>
  <si>
    <t>PALATUL DE JUSTITIE PRAHOVA</t>
  </si>
  <si>
    <t>Varianta de ocolire Galati</t>
  </si>
  <si>
    <t>Modernizare DN 2L Soveja - Lepsa km 60+145 - km 76+277</t>
  </si>
  <si>
    <t>Autostrada Orastie-Sibiu, kilometrul 0 + 000 - 82 + 200</t>
  </si>
  <si>
    <t>Reabilitare DN 1C Dej - Baia Mare km 61+500 - km 147+990</t>
  </si>
  <si>
    <t>MODERNIZAREA INSTALATIILOR PE MAGISTRALELE I, II, III SI TL DE METROU</t>
  </si>
  <si>
    <t>Reabilitare DN 66 Filiasi - Petrosani km 0+000 - km 131+000 Sector km 93+500 - km 126+000</t>
  </si>
  <si>
    <t>Drum expres Braila - Galati</t>
  </si>
  <si>
    <t>Spital Regional de Urgenta Cluj</t>
  </si>
  <si>
    <t>Modernizare DN5, sectorul Bucuresti-Adunatii Copaceni km 7+573 - km 19+220</t>
  </si>
  <si>
    <t xml:space="preserve"> Modernizare DN 71 Baldana-Targoviste-Sinaia, km 0+000 - 44+130 largire la patru benzi de circulatie si km 51+041 - 109+905 drum de doua benzi</t>
  </si>
  <si>
    <t>Reabilitare DN 1H Zalau-Alesd (km 0+000 - km 69+334)</t>
  </si>
  <si>
    <t>Consolidare si amenajare scurgere ape DN 55 km 4+400 - 71+100</t>
  </si>
  <si>
    <t>Port Braila - Lucrari de infrastructura portuara a sectorului portuar din incinta Bazin Docuri</t>
  </si>
  <si>
    <t>Varianta de ocolire Stei</t>
  </si>
  <si>
    <t>Varianta de ocolire Alesd Sud si Nord</t>
  </si>
  <si>
    <t>Reabilitare DN 19 Lim. Jud. Bihor – Satu Mare, km 75+896 - 128+057</t>
  </si>
  <si>
    <t>VARIANTA DE OCOLIRE A MUNICIPIULUI CONSTANTA</t>
  </si>
  <si>
    <t>Reabilitare DN 56 Craiova Calafat, km 0+000 - km 84+020</t>
  </si>
  <si>
    <t>Modernizare si extindere capacitate de operare in Portul Medgidia</t>
  </si>
  <si>
    <t>Lucrari de investitii si interventiii in cazarma 705 Pitesti</t>
  </si>
  <si>
    <t>introdus in PIP LA 30.09</t>
  </si>
  <si>
    <t>Zona de acces a navelor pe Canalul Dunare - Marea Neagra</t>
  </si>
  <si>
    <t>Consolidare si protectie versanti DN 7A km 63+200 - km 86+601</t>
  </si>
  <si>
    <t>Varianta Ocolitoare Sfantu Gheorghe</t>
  </si>
  <si>
    <t>Terminal plecari curse externe la Aeroportul International Timisoara - Traian Vuia</t>
  </si>
  <si>
    <t>Varianta ocolitoare a orasului Targu Mures pe DN 13 si DN 15</t>
  </si>
  <si>
    <t>ELECTRIFICARE LINIE DE CALE FERATA DOAGA-TECUCI-BARBOSI INCLUSIV DISPECER FEROVIAR GALATI</t>
  </si>
  <si>
    <t>Largire la 4 benzi DN 7, Baldana - Titu km 30+950 - 52+350</t>
  </si>
  <si>
    <t>MODERNIZARE DN 67 B SCOARTA-PITESTI KM.0+000 - 188+200</t>
  </si>
  <si>
    <t>VARIANTA DE OCOLIRE SUCEAVA</t>
  </si>
  <si>
    <t>CENTURA DE OCOLIRE CRAIOVA VARIANTA SUD DN 56 - DN 55 - DN 6</t>
  </si>
  <si>
    <t>DN 18 - Baia Mare – Sighetul Marmatiei, km 3+522- km 62+234</t>
  </si>
  <si>
    <t>Autostrada Timisoara-Lugoj</t>
  </si>
  <si>
    <t>Pod rutier la KM 0+540 al Canalului Dunare-Marea Neagra si lucrari aferente infrastructurii rutiere si de acces</t>
  </si>
  <si>
    <t>Reabilitare DN 6 Alexandria-Craiova km 90+190 - km 222+183</t>
  </si>
  <si>
    <t>CONSTRUCTIA VARIANTEI DE OCOLIRE A ORASULUI SIBIU</t>
  </si>
  <si>
    <t>Institutul Regional de Oncologie Timisoara</t>
  </si>
  <si>
    <t>Realizare Pavilion nou medicina operationala-politrauma D+P+4E, drum acces si retele in cazarma 646 Brasov</t>
  </si>
  <si>
    <t>introdus in PIP la 30.09</t>
  </si>
  <si>
    <t>Modernizare DN 56C km 0+000 - km 60+375</t>
  </si>
  <si>
    <t>VARIANTA DE OCOLIRE A MUNICIPIULUI IASI ETAPA I - VARIANTA SUD</t>
  </si>
  <si>
    <t>Masura ISPA 2000/RO/16/P/PT/007 - Reabilitarea liniei CF Campina - Predeal</t>
  </si>
  <si>
    <t>MAGISTRALA IV - METROU</t>
  </si>
  <si>
    <t>LARGIRE LA 4 BENZI DE CIRCULATIE DN5 BUCURESTI - GIURGIU KM 23+200 - KM 59+100</t>
  </si>
  <si>
    <t>Amenajare complexa rau Barzava si afluenti pe sectorul Bocsa-Gataia-Denta, judetul Caras-Severin si judetul Timis</t>
  </si>
  <si>
    <t>Marirea gradului de siguranta a Acumularii Colibita, judetul Bistrita-Nasaud</t>
  </si>
  <si>
    <t>LUCRARI DE IMBUNATATIRE A CONDITIILOR DE NAVIGATIE PE DUNARE SECTORUL CALARASI - BRAILA SI STUDII ADIACENTE</t>
  </si>
  <si>
    <t>Modernizare DN 29, Suceava - Botosani km 0+000-39+071, jud. Suceava si jud. Botosani</t>
  </si>
  <si>
    <t>AMENAJAREA RAULUI SASAR IN MUNICIPIUL BAIA MARE</t>
  </si>
  <si>
    <t>Reabilitare DN 66 Filiasi Petrosani km 0+000 - km 131+000, Sector km 48+900 - km 93+500,Rovinari-Bumbesti Jiu</t>
  </si>
  <si>
    <t>Varianta de ocolire Cluj Est</t>
  </si>
  <si>
    <t>APARARI DE MALURI PE CANALUL SULINA</t>
  </si>
  <si>
    <t>SISTEM INFORMATIONAL PENTRU MANAGEMENTUL INTEGRAT AL APELOR</t>
  </si>
  <si>
    <t>Varianta de ocolire a municipiului Caracal</t>
  </si>
  <si>
    <t>Reabilitare DN 1 , Limita jud. Brasov/Sibiu - Veștem km 261+130 - 296+300</t>
  </si>
  <si>
    <t>Reabilitare DN 1 , Sercaia  - Limita jud. Brasov/Sibiu km 220+000 - 261+130**</t>
  </si>
  <si>
    <t>Proiect de constructie a variantei de ocolire a Municipiului Constanta BERD 33391 - componenta poduri dobrogene si calamitati</t>
  </si>
  <si>
    <t>AMENAJARE COMPLEXA VARFUL CAMPULUI</t>
  </si>
  <si>
    <t>DRUM DE CENTURA IN MUNICIPIUL ORADEA - ETAPA A II-A</t>
  </si>
  <si>
    <t>Palatul de Justitie Neamt</t>
  </si>
  <si>
    <t>CONSTRUCTIA VARIANTEI DE OCOLIRE A ORASELOR DEVA - ORASTIE LA STANDARD DE AUTOSTRADA</t>
  </si>
  <si>
    <t>AUTOSTRADA CERNAVODA-CONSTANTA</t>
  </si>
  <si>
    <t>AMENAJARE RAU JIJIA PENTRU COMBATEREA INUNDATIILOR IN JUD. BOTOSANI SI IASI</t>
  </si>
  <si>
    <t>Varianta ocolitoare a orasului Brasov pe DN 1</t>
  </si>
  <si>
    <t>FLUIDIZAREA TRAFICULUI PE DN1 INTRE KM 8+100 - 17+100 SI CENTURA RUTIERA IN ZONA DE NORD A MUN. BUCURESTI</t>
  </si>
  <si>
    <t>Platforma Multimodală Galați – înlăturarea blocajelor majore prin   modernizarea infrastructurii existente și asigurarea conexiunilor lipsă pentru rețeaua centrală Rhin – Dunăre / Alpi (finanțare CEF Transport 2015-RO-TM-0275-W, POIM 2014 - 2020 și surse private)</t>
  </si>
  <si>
    <t>FLUIDIZAREA TRAFICULUI PE DN1 INTRE KM 8+100-17+100 SI CENTURA RUTIERA IN ZONA DE NORD A MUN. BUCURESTI - OB.6 - Continuizarea centurii rutiere a municipiului Bucuresti cu pasaj superior peste CF la Otopeni</t>
  </si>
  <si>
    <t>Construire Camin Studentesc Universitatea de Vest Timisoara</t>
  </si>
  <si>
    <t>Complex multifunctional sala polivalenta Brasov, Mun. Brasov, jud. Brasov</t>
  </si>
  <si>
    <t>Reabilitare si Extindere Asezamant Spitalicesc PRECISTA''</t>
  </si>
  <si>
    <t>“Reabilitare, extindere si dotare corp spital nou C1+C2”, Spitalul Judetean de Urgenta Giurgiu, jud. Giurgiu</t>
  </si>
  <si>
    <t>Sala Polivalenta 5000 locuri, municipiul Suceava, județul Suceava</t>
  </si>
  <si>
    <t>VARIANTA DE OCOLIRE CRAIOVA SUD</t>
  </si>
  <si>
    <t>Reabilitarea DN 79 Arad - Oradea, km 4+150 ÷ km 107+745</t>
  </si>
  <si>
    <t>Reabilitare DN 19 Oradea – Lim. Jud. Bihor, km 5+853 - 75+896</t>
  </si>
  <si>
    <t>DN 18   Sighetul Marmatiei  - Moisei, km 62+234- km 131+627</t>
  </si>
  <si>
    <t>Reabilitare DN 17, Limita judetului Bistrita Nasaud/ Suceava - Suceava, km 116+000 - km 255+000</t>
  </si>
  <si>
    <t>Reabilitare DN 66 Petrosani - Simeria, km 136+000 - km 210+516</t>
  </si>
  <si>
    <t>Reabilitare DN 1C, Cluj - Dej, km 8+300 - km 61+528</t>
  </si>
  <si>
    <t>CANAL NAVIGABIL DUNARE - MAREA NEAGRA</t>
  </si>
  <si>
    <t>CANAL NAVIGABIL POARTA ALBA - MIDIA NAVODARI</t>
  </si>
  <si>
    <t>REABILITARE DN 2D FOCSANI - OJDULA KM 0+000- 118+873</t>
  </si>
  <si>
    <t>CONSTRUCTIA SI REABILITAREA SECTIUNILOR 4 SI 5 ALE AUTOSTRAZII BUCURESTI - CERNAVODA KM 97+300 - KM151+480</t>
  </si>
  <si>
    <t>VARIANTA DE OCOLIRE A MUNICIPIULUI PITESTI</t>
  </si>
  <si>
    <t>Programul VI de reabilitare a drumurilor, Lot E Reabilitare DN15 km 69+500 - km 109+940 Targu Mures - Reghin si DN 15A km 0+000 - km 46+597 Reghin - Saratel</t>
  </si>
  <si>
    <t>Reabilitare DN 14 Sibiu-Medias-Sighisoara km 0+000-km 51+100 si km 57+500-km 89+400</t>
  </si>
  <si>
    <t>Modernizare DN 7A Brezoi - Petrosani km 0+000 - 86+600, sector km 0+000 - 62+000</t>
  </si>
  <si>
    <t>MODERNIZARE DN 72 GAESTI - PLOIESTI KM.0+000 - 76+180</t>
  </si>
  <si>
    <t>Varianta de ocolire Falticeni</t>
  </si>
  <si>
    <t>Varianta de ocolire Targu Frumos</t>
  </si>
  <si>
    <t>Reabilitare DN 1C/DN 19; DN 1C Baia Mare - Livada, km 155+125 - 200+170; DN 19 Satu Mare - Livada, km 135+000 - 150+000; reabilitare DN 1C Livada - Halmeu, km 200+170 - 216+630</t>
  </si>
  <si>
    <t>Reabilitare DN 1H, Km 75+446 - Km 128+823, Zalau - Rastoci</t>
  </si>
  <si>
    <t>Varianta de ocolire Dej</t>
  </si>
  <si>
    <t>Modernizare DN 51 Alexandria - Zimnicea, km 2+600 - km 43+783</t>
  </si>
  <si>
    <t>SPORIRE CAPACITATE DE CIRCULATIE PE CENTURA PLOIESTI VEST KM 0+000 - 12+850 (DN1 km 53+650 - 66+500)</t>
  </si>
  <si>
    <t>Varianta ocolitoare a orasului Medias, pe DN 14</t>
  </si>
  <si>
    <t>LARGIRE LA 4 BENZI DE CIRCULATIE A DN 73 INTRE KM.7+000 - 11+100 SI DRUM  DE LEGATURA CU DN 73D</t>
  </si>
  <si>
    <t>Varianta de ocolire Buftea</t>
  </si>
  <si>
    <t>AMENAJARI HIDROTEHNICE IN BH NIRAJ</t>
  </si>
  <si>
    <t>ACUMULARE OGREZENI</t>
  </si>
  <si>
    <t>procent</t>
  </si>
  <si>
    <t>proiecte cu finantare</t>
  </si>
  <si>
    <t>procent realizat</t>
  </si>
  <si>
    <t>procent diferenta</t>
  </si>
  <si>
    <t>MTI</t>
  </si>
  <si>
    <t>MS</t>
  </si>
  <si>
    <t>MLPDA</t>
  </si>
  <si>
    <t>MMAP</t>
  </si>
  <si>
    <t>MJ</t>
  </si>
  <si>
    <t>MCID</t>
  </si>
  <si>
    <t>MAPN</t>
  </si>
  <si>
    <t>SPP</t>
  </si>
  <si>
    <t xml:space="preserve">NR PROIECTE </t>
  </si>
  <si>
    <t>plati 2021</t>
  </si>
  <si>
    <t>diferenta</t>
  </si>
  <si>
    <t>proiecte semnificative incluse in PIP dar nu sunt transmise la prioritizare</t>
  </si>
  <si>
    <t>339 - Constructia infrastructurii de acces rutiera si feroviara la cel de-al doilea Pod Calafat Vidin</t>
  </si>
  <si>
    <t>din anul 2019 nu a mai venit la prioritizare</t>
  </si>
  <si>
    <t>377 - Reabilitarae liniei de cale ferata curtici-simeria</t>
  </si>
  <si>
    <t xml:space="preserve">nu a fost transmis la prioritizare 2017-2020 </t>
  </si>
  <si>
    <t>378 - Reabilitarea liniei de cf bucuresti constanta jbic rom p3</t>
  </si>
  <si>
    <t xml:space="preserve">nu a fost transmis la prioritizare 2019-2021 </t>
  </si>
  <si>
    <t>1373 - Reabilitarea liniei de cale ferata Bucuresti-Constanta, componenta a Coridorului IV Pan -European pentru viteza de maxim 160km - Lucrari in statiile c.f. Fetesti si
Ciulnita, de pe linia de cale ferata Bucuresti-Constanta</t>
  </si>
  <si>
    <t>1371 - Autostrada Ploiesti-Buzau</t>
  </si>
  <si>
    <t>391 - Facilitati pentru accesul persoanelor cu handicap in reteaua de metrou Bucuresti</t>
  </si>
  <si>
    <t>419 - Proiect de restructurare in domeniul transporturilor etapa III</t>
  </si>
  <si>
    <t>420 - Proiect de reabilitare a drumurilor etapa a III a</t>
  </si>
  <si>
    <t>1011 Magistrala II Metrou</t>
  </si>
  <si>
    <t>735 - Constructie noua spital clinic de urgenta militar central Dr. Carol Davila</t>
  </si>
  <si>
    <t xml:space="preserve">Reconstructie ecologica pe terenuri degradate si terenuri forestiere </t>
  </si>
  <si>
    <t xml:space="preserve">proiecte in prioritizare 2021 dar nu au cod fisa </t>
  </si>
  <si>
    <t>Pius Branzeu - Timisoara</t>
  </si>
  <si>
    <t>Grigore Alexandrescu Bucuresti</t>
  </si>
  <si>
    <t>VO GIURGIU</t>
  </si>
  <si>
    <t>Pod Peste Tisa</t>
  </si>
  <si>
    <t>Port Constanta - Electrificare</t>
  </si>
  <si>
    <t>P47 Berceni</t>
  </si>
  <si>
    <t>P48 Unguriu</t>
  </si>
  <si>
    <t>VO HUSI</t>
  </si>
  <si>
    <t>Drum de legatura DN 66 A Campul lui Neag Cerna</t>
  </si>
  <si>
    <t>DN 1 S</t>
  </si>
  <si>
    <t>VO IASI ETAPA II - VARIANTA NORD</t>
  </si>
  <si>
    <t>PROIECTE CU COD FISA LA PRIORITIZARE 2021 DAR CARE NU SUNT IN PIP 2021</t>
  </si>
  <si>
    <t>1286 - Legãturã Centurã Oradea (Girație Calea Sîntandrei) – Autostrada A3 (Biharia), județul Bihor</t>
  </si>
  <si>
    <t>situatie la 31.12.2021</t>
  </si>
  <si>
    <t>Anexa nr.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</si>
</sst>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justify"/>
    </xf>
    <xf numFmtId="0" fontId="3" fillId="2" borderId="0" xfId="0" applyFont="1" applyFill="1" applyAlignment="1">
      <alignment horizontal="justify" wrapText="1"/>
    </xf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justify"/>
    </xf>
    <xf numFmtId="3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3" fontId="2" fillId="2" borderId="0" xfId="0" applyNumberFormat="1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3" fontId="2" fillId="0" borderId="0" xfId="0" applyNumberFormat="1" applyFont="1" applyFill="1"/>
    <xf numFmtId="0" fontId="2" fillId="0" borderId="0" xfId="0" applyFont="1" applyFill="1"/>
    <xf numFmtId="3" fontId="9" fillId="2" borderId="0" xfId="0" applyNumberFormat="1" applyFont="1" applyFill="1"/>
    <xf numFmtId="0" fontId="9" fillId="2" borderId="0" xfId="0" applyFont="1" applyFill="1"/>
    <xf numFmtId="0" fontId="9" fillId="2" borderId="1" xfId="0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justify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3" fontId="4" fillId="5" borderId="1" xfId="0" applyNumberFormat="1" applyFont="1" applyFill="1" applyBorder="1" applyAlignment="1">
      <alignment horizontal="right" vertical="center"/>
    </xf>
    <xf numFmtId="3" fontId="2" fillId="5" borderId="1" xfId="0" applyNumberFormat="1" applyFont="1" applyFill="1" applyBorder="1" applyAlignment="1">
      <alignment horizontal="right" vertical="center"/>
    </xf>
    <xf numFmtId="2" fontId="4" fillId="5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2" borderId="1" xfId="0" quotePrefix="1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wrapText="1"/>
    </xf>
    <xf numFmtId="3" fontId="2" fillId="2" borderId="0" xfId="0" applyNumberFormat="1" applyFont="1" applyFill="1" applyAlignment="1"/>
    <xf numFmtId="0" fontId="2" fillId="2" borderId="0" xfId="0" applyFont="1" applyFill="1" applyAlignment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10" fontId="2" fillId="2" borderId="0" xfId="1" applyNumberFormat="1" applyFont="1" applyFill="1"/>
    <xf numFmtId="0" fontId="0" fillId="2" borderId="0" xfId="0" applyFill="1" applyAlignment="1">
      <alignment wrapText="1"/>
    </xf>
    <xf numFmtId="0" fontId="0" fillId="2" borderId="0" xfId="0" applyFill="1" applyAlignment="1"/>
    <xf numFmtId="0" fontId="2" fillId="2" borderId="0" xfId="0" applyFont="1" applyFill="1" applyBorder="1" applyAlignment="1">
      <alignment horizontal="justify" wrapText="1"/>
    </xf>
    <xf numFmtId="0" fontId="2" fillId="2" borderId="0" xfId="0" applyFont="1" applyFill="1" applyBorder="1" applyAlignment="1">
      <alignment horizontal="justify"/>
    </xf>
    <xf numFmtId="3" fontId="8" fillId="2" borderId="0" xfId="0" applyNumberFormat="1" applyFont="1" applyFill="1" applyBorder="1" applyAlignment="1">
      <alignment horizontal="right" wrapText="1"/>
    </xf>
    <xf numFmtId="10" fontId="8" fillId="2" borderId="0" xfId="1" applyNumberFormat="1" applyFont="1" applyFill="1" applyBorder="1" applyAlignment="1">
      <alignment horizontal="right" wrapText="1"/>
    </xf>
    <xf numFmtId="3" fontId="8" fillId="2" borderId="0" xfId="0" applyNumberFormat="1" applyFont="1" applyFill="1" applyBorder="1" applyAlignment="1">
      <alignment wrapText="1"/>
    </xf>
    <xf numFmtId="3" fontId="2" fillId="2" borderId="0" xfId="0" applyNumberFormat="1" applyFont="1" applyFill="1" applyAlignment="1">
      <alignment horizontal="right" wrapText="1"/>
    </xf>
    <xf numFmtId="2" fontId="2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justify" wrapText="1"/>
    </xf>
    <xf numFmtId="0" fontId="8" fillId="2" borderId="0" xfId="0" applyFont="1" applyFill="1" applyAlignment="1">
      <alignment horizontal="right" wrapText="1"/>
    </xf>
    <xf numFmtId="3" fontId="8" fillId="2" borderId="0" xfId="0" applyNumberFormat="1" applyFont="1" applyFill="1" applyAlignment="1">
      <alignment horizontal="justify" wrapText="1"/>
    </xf>
    <xf numFmtId="3" fontId="2" fillId="2" borderId="0" xfId="0" applyNumberFormat="1" applyFont="1" applyFill="1" applyAlignment="1">
      <alignment horizontal="justify" wrapText="1"/>
    </xf>
    <xf numFmtId="3" fontId="8" fillId="2" borderId="0" xfId="0" applyNumberFormat="1" applyFont="1" applyFill="1" applyAlignment="1">
      <alignment horizontal="right" wrapText="1"/>
    </xf>
    <xf numFmtId="10" fontId="3" fillId="2" borderId="0" xfId="1" applyNumberFormat="1" applyFont="1" applyFill="1" applyAlignment="1">
      <alignment horizontal="center" vertical="center"/>
    </xf>
    <xf numFmtId="0" fontId="6" fillId="6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justify" vertical="center"/>
    </xf>
    <xf numFmtId="3" fontId="2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0" fillId="2" borderId="1" xfId="0" applyFill="1" applyBorder="1"/>
    <xf numFmtId="0" fontId="7" fillId="2" borderId="1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2" borderId="1" xfId="0" applyFill="1" applyBorder="1" applyAlignment="1">
      <alignment wrapText="1"/>
    </xf>
    <xf numFmtId="0" fontId="4" fillId="7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justify"/>
    </xf>
    <xf numFmtId="0" fontId="8" fillId="4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right" vertical="center"/>
    </xf>
    <xf numFmtId="2" fontId="4" fillId="2" borderId="5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right" vertical="center" wrapText="1"/>
    </xf>
    <xf numFmtId="2" fontId="4" fillId="2" borderId="6" xfId="0" applyNumberFormat="1" applyFont="1" applyFill="1" applyBorder="1" applyAlignment="1">
      <alignment horizontal="right" vertical="center" wrapText="1"/>
    </xf>
    <xf numFmtId="2" fontId="4" fillId="2" borderId="7" xfId="0" applyNumberFormat="1" applyFont="1" applyFill="1" applyBorder="1" applyAlignment="1">
      <alignment horizontal="right" vertical="center" wrapText="1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>
      <alignment horizontal="right" vertical="center" wrapText="1"/>
    </xf>
    <xf numFmtId="2" fontId="2" fillId="2" borderId="7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0</xdr:colOff>
      <xdr:row>164</xdr:row>
      <xdr:rowOff>107950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609600" y="0"/>
          <a:ext cx="6734175" cy="76212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5</xdr:col>
      <xdr:colOff>0</xdr:colOff>
      <xdr:row>164</xdr:row>
      <xdr:rowOff>107950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609600" y="0"/>
          <a:ext cx="6734175" cy="76212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5</xdr:col>
      <xdr:colOff>0</xdr:colOff>
      <xdr:row>164</xdr:row>
      <xdr:rowOff>107950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609600" y="0"/>
          <a:ext cx="6734175" cy="76212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231"/>
  <sheetViews>
    <sheetView tabSelected="1" zoomScale="84" zoomScaleNormal="84" workbookViewId="0">
      <pane ySplit="13" topLeftCell="A102" activePane="bottomLeft" state="frozen"/>
      <selection pane="bottomLeft" activeCell="H106" sqref="H106"/>
    </sheetView>
  </sheetViews>
  <sheetFormatPr defaultColWidth="9.140625" defaultRowHeight="15.75" x14ac:dyDescent="0.25"/>
  <cols>
    <col min="1" max="1" width="6.5703125" style="1" bestFit="1" customWidth="1"/>
    <col min="2" max="2" width="6.5703125" style="2" hidden="1" customWidth="1"/>
    <col min="3" max="3" width="52.5703125" style="3" bestFit="1" customWidth="1"/>
    <col min="4" max="4" width="7.7109375" style="4" customWidth="1"/>
    <col min="5" max="5" width="61.140625" style="5" customWidth="1"/>
    <col min="6" max="6" width="15.42578125" style="6" bestFit="1" customWidth="1"/>
    <col min="7" max="7" width="16" style="7" bestFit="1" customWidth="1"/>
    <col min="8" max="8" width="14.5703125" style="7" bestFit="1" customWidth="1"/>
    <col min="9" max="9" width="14.42578125" style="7" bestFit="1" customWidth="1"/>
    <col min="10" max="11" width="16.28515625" style="7" bestFit="1" customWidth="1"/>
    <col min="12" max="12" width="18.85546875" style="7" bestFit="1" customWidth="1"/>
    <col min="13" max="13" width="13.85546875" style="7" bestFit="1" customWidth="1"/>
    <col min="14" max="14" width="11.85546875" style="7" bestFit="1" customWidth="1"/>
    <col min="15" max="15" width="11.42578125" style="8" bestFit="1" customWidth="1"/>
    <col min="16" max="16" width="15.28515625" style="2" bestFit="1" customWidth="1"/>
    <col min="17" max="17" width="14.5703125" style="2" bestFit="1" customWidth="1"/>
    <col min="18" max="18" width="14.42578125" style="2" bestFit="1" customWidth="1"/>
    <col min="19" max="19" width="15.5703125" style="2" bestFit="1" customWidth="1"/>
    <col min="20" max="20" width="16.5703125" style="2" bestFit="1" customWidth="1"/>
    <col min="21" max="21" width="18.85546875" style="2" bestFit="1" customWidth="1"/>
    <col min="22" max="22" width="16.85546875" style="2" bestFit="1" customWidth="1"/>
    <col min="23" max="23" width="11.140625" style="9" bestFit="1" customWidth="1"/>
    <col min="24" max="24" width="10.42578125" style="10" hidden="1" customWidth="1"/>
    <col min="25" max="25" width="10.5703125" style="10" hidden="1" customWidth="1"/>
    <col min="26" max="26" width="16.5703125" style="11" bestFit="1" customWidth="1"/>
    <col min="27" max="27" width="13.5703125" style="12" customWidth="1"/>
    <col min="28" max="1024" width="9.140625" style="12" customWidth="1"/>
    <col min="1025" max="16384" width="9.140625" style="1"/>
  </cols>
  <sheetData>
    <row r="1" spans="1:27" x14ac:dyDescent="0.25">
      <c r="C1" s="3" t="s">
        <v>247</v>
      </c>
    </row>
    <row r="2" spans="1:27" s="12" customFormat="1" x14ac:dyDescent="0.25">
      <c r="B2" s="13"/>
      <c r="C2" s="14"/>
      <c r="D2" s="15"/>
      <c r="E2" s="16"/>
      <c r="F2" s="17"/>
      <c r="O2" s="18"/>
      <c r="P2" s="19"/>
      <c r="Q2" s="19"/>
      <c r="R2" s="19"/>
      <c r="S2" s="19"/>
      <c r="T2" s="19"/>
      <c r="U2" s="19"/>
      <c r="V2" s="19"/>
      <c r="W2" s="19"/>
      <c r="X2" s="20"/>
      <c r="Y2" s="20"/>
      <c r="Z2" s="11"/>
    </row>
    <row r="3" spans="1:27" s="12" customFormat="1" ht="15" x14ac:dyDescent="0.2">
      <c r="B3" s="155" t="s">
        <v>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1"/>
    </row>
    <row r="4" spans="1:27" s="12" customFormat="1" ht="15" x14ac:dyDescent="0.2">
      <c r="B4" s="155" t="s">
        <v>1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1"/>
    </row>
    <row r="5" spans="1:27" s="12" customFormat="1" ht="15" x14ac:dyDescent="0.2">
      <c r="B5" s="156" t="s">
        <v>246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1"/>
    </row>
    <row r="6" spans="1:27" s="12" customFormat="1" x14ac:dyDescent="0.25">
      <c r="B6" s="2"/>
      <c r="C6" s="21"/>
      <c r="D6" s="4"/>
      <c r="E6" s="16"/>
      <c r="F6" s="17"/>
      <c r="O6" s="18"/>
      <c r="P6" s="19"/>
      <c r="Q6" s="19"/>
      <c r="R6" s="19"/>
      <c r="S6" s="19"/>
      <c r="T6" s="19"/>
      <c r="U6" s="19"/>
      <c r="V6" s="19"/>
      <c r="W6" s="19"/>
      <c r="X6" s="20"/>
      <c r="Y6" s="20"/>
      <c r="Z6" s="11"/>
    </row>
    <row r="7" spans="1:27" s="12" customFormat="1" x14ac:dyDescent="0.25">
      <c r="B7" s="2"/>
      <c r="C7" s="21"/>
      <c r="D7" s="4"/>
      <c r="E7" s="16"/>
      <c r="F7" s="17"/>
      <c r="O7" s="18"/>
      <c r="P7" s="9"/>
      <c r="Q7" s="9"/>
      <c r="R7" s="9"/>
      <c r="S7" s="9"/>
      <c r="T7" s="19"/>
      <c r="U7" s="19"/>
      <c r="V7" s="19"/>
      <c r="X7" s="20"/>
      <c r="Y7" s="15" t="s">
        <v>2</v>
      </c>
      <c r="Z7" s="11"/>
    </row>
    <row r="8" spans="1:27" x14ac:dyDescent="0.25">
      <c r="A8" s="157" t="s">
        <v>3</v>
      </c>
      <c r="B8" s="150" t="s">
        <v>3</v>
      </c>
      <c r="C8" s="128" t="s">
        <v>4</v>
      </c>
      <c r="D8" s="128" t="s">
        <v>5</v>
      </c>
      <c r="E8" s="157" t="s">
        <v>6</v>
      </c>
      <c r="F8" s="147" t="s">
        <v>7</v>
      </c>
      <c r="G8" s="148"/>
      <c r="H8" s="148"/>
      <c r="I8" s="148"/>
      <c r="J8" s="148"/>
      <c r="K8" s="148"/>
      <c r="L8" s="148"/>
      <c r="M8" s="148"/>
      <c r="N8" s="149"/>
      <c r="O8" s="152" t="s">
        <v>8</v>
      </c>
      <c r="P8" s="153"/>
      <c r="Q8" s="153"/>
      <c r="R8" s="153"/>
      <c r="S8" s="153"/>
      <c r="T8" s="153"/>
      <c r="U8" s="153"/>
      <c r="V8" s="153"/>
      <c r="W8" s="154"/>
      <c r="X8" s="130" t="s">
        <v>9</v>
      </c>
      <c r="Y8" s="131"/>
    </row>
    <row r="9" spans="1:27" x14ac:dyDescent="0.25">
      <c r="A9" s="157"/>
      <c r="B9" s="158"/>
      <c r="C9" s="159"/>
      <c r="D9" s="159"/>
      <c r="E9" s="157"/>
      <c r="F9" s="132" t="s">
        <v>10</v>
      </c>
      <c r="G9" s="135"/>
      <c r="H9" s="136"/>
      <c r="I9" s="136"/>
      <c r="J9" s="136"/>
      <c r="K9" s="136"/>
      <c r="L9" s="136"/>
      <c r="M9" s="136"/>
      <c r="N9" s="137"/>
      <c r="O9" s="138" t="s">
        <v>11</v>
      </c>
      <c r="P9" s="135"/>
      <c r="Q9" s="136"/>
      <c r="R9" s="136"/>
      <c r="S9" s="136"/>
      <c r="T9" s="136"/>
      <c r="U9" s="136"/>
      <c r="V9" s="136"/>
      <c r="W9" s="137"/>
      <c r="X9" s="141" t="s">
        <v>12</v>
      </c>
      <c r="Y9" s="144" t="s">
        <v>13</v>
      </c>
    </row>
    <row r="10" spans="1:27" x14ac:dyDescent="0.25">
      <c r="A10" s="157"/>
      <c r="B10" s="158"/>
      <c r="C10" s="159"/>
      <c r="D10" s="159"/>
      <c r="E10" s="157"/>
      <c r="F10" s="133"/>
      <c r="G10" s="147" t="s">
        <v>14</v>
      </c>
      <c r="H10" s="148"/>
      <c r="I10" s="148"/>
      <c r="J10" s="148"/>
      <c r="K10" s="148"/>
      <c r="L10" s="148"/>
      <c r="M10" s="149"/>
      <c r="N10" s="150" t="s">
        <v>15</v>
      </c>
      <c r="O10" s="139"/>
      <c r="P10" s="152" t="s">
        <v>14</v>
      </c>
      <c r="Q10" s="153"/>
      <c r="R10" s="153"/>
      <c r="S10" s="153"/>
      <c r="T10" s="153"/>
      <c r="U10" s="153"/>
      <c r="V10" s="154"/>
      <c r="W10" s="128" t="s">
        <v>16</v>
      </c>
      <c r="X10" s="142"/>
      <c r="Y10" s="145"/>
    </row>
    <row r="11" spans="1:27" s="13" customFormat="1" ht="75" x14ac:dyDescent="0.25">
      <c r="A11" s="157"/>
      <c r="B11" s="151"/>
      <c r="C11" s="129"/>
      <c r="D11" s="129"/>
      <c r="E11" s="157"/>
      <c r="F11" s="134"/>
      <c r="G11" s="22" t="s">
        <v>17</v>
      </c>
      <c r="H11" s="23" t="s">
        <v>18</v>
      </c>
      <c r="I11" s="24" t="s">
        <v>19</v>
      </c>
      <c r="J11" s="24" t="s">
        <v>20</v>
      </c>
      <c r="K11" s="24" t="s">
        <v>21</v>
      </c>
      <c r="L11" s="24" t="s">
        <v>22</v>
      </c>
      <c r="M11" s="24" t="s">
        <v>23</v>
      </c>
      <c r="N11" s="151"/>
      <c r="O11" s="140"/>
      <c r="P11" s="24" t="s">
        <v>24</v>
      </c>
      <c r="Q11" s="23" t="s">
        <v>18</v>
      </c>
      <c r="R11" s="24" t="s">
        <v>19</v>
      </c>
      <c r="S11" s="24" t="s">
        <v>20</v>
      </c>
      <c r="T11" s="24" t="s">
        <v>21</v>
      </c>
      <c r="U11" s="24" t="s">
        <v>22</v>
      </c>
      <c r="V11" s="24" t="s">
        <v>23</v>
      </c>
      <c r="W11" s="129"/>
      <c r="X11" s="143"/>
      <c r="Y11" s="146"/>
      <c r="AA11" s="25" t="s">
        <v>25</v>
      </c>
    </row>
    <row r="12" spans="1:27" s="8" customFormat="1" x14ac:dyDescent="0.25">
      <c r="A12" s="26">
        <v>1</v>
      </c>
      <c r="B12" s="26">
        <v>1</v>
      </c>
      <c r="C12" s="27">
        <v>2</v>
      </c>
      <c r="D12" s="27">
        <v>3</v>
      </c>
      <c r="E12" s="26">
        <v>4</v>
      </c>
      <c r="F12" s="26">
        <v>5</v>
      </c>
      <c r="G12" s="26">
        <v>6</v>
      </c>
      <c r="H12" s="26"/>
      <c r="I12" s="26"/>
      <c r="J12" s="26"/>
      <c r="K12" s="26"/>
      <c r="L12" s="26"/>
      <c r="M12" s="26"/>
      <c r="N12" s="28">
        <v>7</v>
      </c>
      <c r="O12" s="26">
        <v>8</v>
      </c>
      <c r="P12" s="26">
        <v>9</v>
      </c>
      <c r="Q12" s="26"/>
      <c r="R12" s="26"/>
      <c r="S12" s="26"/>
      <c r="T12" s="26"/>
      <c r="U12" s="26"/>
      <c r="V12" s="26"/>
      <c r="W12" s="28">
        <v>10</v>
      </c>
      <c r="X12" s="29">
        <v>11</v>
      </c>
      <c r="Y12" s="29">
        <v>12</v>
      </c>
      <c r="Z12" s="30"/>
    </row>
    <row r="13" spans="1:27" s="31" customFormat="1" x14ac:dyDescent="0.25">
      <c r="B13" s="32"/>
      <c r="C13" s="33" t="s">
        <v>26</v>
      </c>
      <c r="D13" s="28">
        <v>117</v>
      </c>
      <c r="E13" s="34"/>
      <c r="F13" s="35">
        <f t="shared" ref="F13:N13" si="0">SUBTOTAL(9,F14:F178)</f>
        <v>10562334</v>
      </c>
      <c r="G13" s="35">
        <f t="shared" si="0"/>
        <v>8261790</v>
      </c>
      <c r="H13" s="35">
        <f t="shared" si="0"/>
        <v>171039</v>
      </c>
      <c r="I13" s="35">
        <f t="shared" si="0"/>
        <v>96964</v>
      </c>
      <c r="J13" s="35">
        <f t="shared" si="0"/>
        <v>266095</v>
      </c>
      <c r="K13" s="35">
        <f t="shared" si="0"/>
        <v>603979</v>
      </c>
      <c r="L13" s="35">
        <f t="shared" si="0"/>
        <v>7089578</v>
      </c>
      <c r="M13" s="35">
        <f t="shared" si="0"/>
        <v>34135</v>
      </c>
      <c r="N13" s="35">
        <f t="shared" si="0"/>
        <v>2300544</v>
      </c>
      <c r="O13" s="35">
        <f t="shared" ref="O13:O44" si="1">P13+W13</f>
        <v>7998744</v>
      </c>
      <c r="P13" s="35">
        <f t="shared" ref="P13:W13" si="2">SUBTOTAL(9,P14:P178)</f>
        <v>7903246</v>
      </c>
      <c r="Q13" s="35">
        <f t="shared" si="2"/>
        <v>19617</v>
      </c>
      <c r="R13" s="35">
        <f t="shared" si="2"/>
        <v>96590</v>
      </c>
      <c r="S13" s="35">
        <f t="shared" si="2"/>
        <v>265995</v>
      </c>
      <c r="T13" s="35">
        <f t="shared" si="2"/>
        <v>591706</v>
      </c>
      <c r="U13" s="35">
        <f t="shared" si="2"/>
        <v>6895265</v>
      </c>
      <c r="V13" s="35">
        <f t="shared" si="2"/>
        <v>34073</v>
      </c>
      <c r="W13" s="35">
        <f t="shared" si="2"/>
        <v>95498</v>
      </c>
      <c r="X13" s="36"/>
      <c r="Y13" s="36"/>
      <c r="Z13" s="37"/>
    </row>
    <row r="14" spans="1:27" s="31" customFormat="1" ht="60" customHeight="1" x14ac:dyDescent="0.2">
      <c r="A14" s="38">
        <v>1</v>
      </c>
      <c r="B14" s="38">
        <v>1</v>
      </c>
      <c r="C14" s="39" t="s">
        <v>27</v>
      </c>
      <c r="D14" s="67">
        <v>1265</v>
      </c>
      <c r="E14" s="39" t="s">
        <v>28</v>
      </c>
      <c r="F14" s="35">
        <f t="shared" ref="F14:F45" si="3">G14+N14</f>
        <v>1974886</v>
      </c>
      <c r="G14" s="40">
        <f>I14+J14+K14+L14+M14+H14</f>
        <v>0</v>
      </c>
      <c r="H14" s="40"/>
      <c r="I14" s="40"/>
      <c r="J14" s="40"/>
      <c r="K14" s="41"/>
      <c r="L14" s="41"/>
      <c r="M14" s="41"/>
      <c r="N14" s="40">
        <v>1974886</v>
      </c>
      <c r="O14" s="35">
        <f t="shared" si="1"/>
        <v>0</v>
      </c>
      <c r="P14" s="40">
        <f t="shared" ref="P14:P45" si="4">R14+S14+T14+U14+V14+Q14</f>
        <v>0</v>
      </c>
      <c r="Q14" s="40"/>
      <c r="R14" s="40"/>
      <c r="S14" s="40"/>
      <c r="T14" s="41"/>
      <c r="U14" s="41"/>
      <c r="V14" s="41"/>
      <c r="W14" s="40"/>
      <c r="X14" s="42">
        <v>1.1399999999999999</v>
      </c>
      <c r="Y14" s="42">
        <v>3.5</v>
      </c>
      <c r="Z14" s="37"/>
      <c r="AA14" s="37">
        <v>1974886</v>
      </c>
    </row>
    <row r="15" spans="1:27" s="31" customFormat="1" ht="75" customHeight="1" x14ac:dyDescent="0.2">
      <c r="A15" s="38">
        <v>2</v>
      </c>
      <c r="B15" s="38">
        <v>1</v>
      </c>
      <c r="C15" s="39" t="s">
        <v>27</v>
      </c>
      <c r="D15" s="67">
        <v>1191</v>
      </c>
      <c r="E15" s="39" t="s">
        <v>29</v>
      </c>
      <c r="F15" s="35">
        <f t="shared" si="3"/>
        <v>1581407</v>
      </c>
      <c r="G15" s="40">
        <f t="shared" ref="G15:G26" si="5">I15+J15+K15+L15+M15</f>
        <v>1581407</v>
      </c>
      <c r="H15" s="40"/>
      <c r="I15" s="40"/>
      <c r="J15" s="40"/>
      <c r="K15" s="41"/>
      <c r="L15" s="41">
        <v>1581407</v>
      </c>
      <c r="M15" s="41"/>
      <c r="N15" s="40"/>
      <c r="O15" s="35">
        <f t="shared" si="1"/>
        <v>1581335</v>
      </c>
      <c r="P15" s="40">
        <f t="shared" si="4"/>
        <v>1581335</v>
      </c>
      <c r="Q15" s="40"/>
      <c r="R15" s="40"/>
      <c r="S15" s="40"/>
      <c r="T15" s="41"/>
      <c r="U15" s="41">
        <v>1581335</v>
      </c>
      <c r="V15" s="41"/>
      <c r="W15" s="40"/>
      <c r="X15" s="42">
        <v>41.91</v>
      </c>
      <c r="Y15" s="42">
        <v>41.03</v>
      </c>
      <c r="Z15" s="37"/>
      <c r="AA15" s="37">
        <v>1881229</v>
      </c>
    </row>
    <row r="16" spans="1:27" s="31" customFormat="1" ht="30" customHeight="1" x14ac:dyDescent="0.2">
      <c r="A16" s="38">
        <v>3</v>
      </c>
      <c r="B16" s="38">
        <v>1</v>
      </c>
      <c r="C16" s="39" t="s">
        <v>27</v>
      </c>
      <c r="D16" s="67">
        <v>1188</v>
      </c>
      <c r="E16" s="39" t="s">
        <v>30</v>
      </c>
      <c r="F16" s="35">
        <f t="shared" si="3"/>
        <v>1220001</v>
      </c>
      <c r="G16" s="40">
        <f t="shared" si="5"/>
        <v>1220001</v>
      </c>
      <c r="H16" s="40"/>
      <c r="I16" s="40"/>
      <c r="J16" s="40"/>
      <c r="K16" s="41"/>
      <c r="L16" s="41">
        <v>1220001</v>
      </c>
      <c r="M16" s="41"/>
      <c r="N16" s="40"/>
      <c r="O16" s="35">
        <f t="shared" si="1"/>
        <v>1219997</v>
      </c>
      <c r="P16" s="40">
        <f t="shared" si="4"/>
        <v>1219997</v>
      </c>
      <c r="Q16" s="40"/>
      <c r="R16" s="40"/>
      <c r="S16" s="40"/>
      <c r="T16" s="41"/>
      <c r="U16" s="41">
        <v>1219997</v>
      </c>
      <c r="V16" s="41"/>
      <c r="W16" s="40"/>
      <c r="X16" s="42">
        <v>25.81</v>
      </c>
      <c r="Y16" s="42">
        <v>15.75</v>
      </c>
      <c r="Z16" s="37"/>
      <c r="AA16" s="37">
        <v>763481</v>
      </c>
    </row>
    <row r="17" spans="1:27" s="31" customFormat="1" ht="30" customHeight="1" x14ac:dyDescent="0.2">
      <c r="A17" s="38">
        <v>4</v>
      </c>
      <c r="B17" s="38">
        <v>1</v>
      </c>
      <c r="C17" s="39" t="s">
        <v>27</v>
      </c>
      <c r="D17" s="67">
        <v>415</v>
      </c>
      <c r="E17" s="39" t="s">
        <v>31</v>
      </c>
      <c r="F17" s="35">
        <f t="shared" si="3"/>
        <v>647183</v>
      </c>
      <c r="G17" s="40">
        <f t="shared" si="5"/>
        <v>647183</v>
      </c>
      <c r="H17" s="40"/>
      <c r="I17" s="40"/>
      <c r="J17" s="40">
        <v>81798</v>
      </c>
      <c r="K17" s="41"/>
      <c r="L17" s="41">
        <v>565385</v>
      </c>
      <c r="M17" s="41"/>
      <c r="N17" s="40"/>
      <c r="O17" s="35">
        <f t="shared" si="1"/>
        <v>647166</v>
      </c>
      <c r="P17" s="40">
        <f t="shared" si="4"/>
        <v>647166</v>
      </c>
      <c r="Q17" s="40"/>
      <c r="R17" s="40"/>
      <c r="S17" s="40">
        <v>81797</v>
      </c>
      <c r="T17" s="41"/>
      <c r="U17" s="41">
        <v>565369</v>
      </c>
      <c r="V17" s="41"/>
      <c r="W17" s="40"/>
      <c r="X17" s="42">
        <v>55</v>
      </c>
      <c r="Y17" s="42">
        <v>26.22</v>
      </c>
      <c r="Z17" s="37"/>
      <c r="AA17" s="37">
        <v>894519</v>
      </c>
    </row>
    <row r="18" spans="1:27" s="31" customFormat="1" ht="30" customHeight="1" x14ac:dyDescent="0.2">
      <c r="A18" s="38">
        <v>5</v>
      </c>
      <c r="B18" s="38">
        <v>1</v>
      </c>
      <c r="C18" s="39" t="s">
        <v>27</v>
      </c>
      <c r="D18" s="67">
        <v>372</v>
      </c>
      <c r="E18" s="39" t="s">
        <v>33</v>
      </c>
      <c r="F18" s="35">
        <f t="shared" si="3"/>
        <v>619113</v>
      </c>
      <c r="G18" s="40">
        <f t="shared" si="5"/>
        <v>619113</v>
      </c>
      <c r="H18" s="40"/>
      <c r="I18" s="40"/>
      <c r="J18" s="40"/>
      <c r="K18" s="41"/>
      <c r="L18" s="41">
        <v>619113</v>
      </c>
      <c r="M18" s="41"/>
      <c r="N18" s="40"/>
      <c r="O18" s="35">
        <f t="shared" si="1"/>
        <v>619111</v>
      </c>
      <c r="P18" s="40">
        <f t="shared" si="4"/>
        <v>619111</v>
      </c>
      <c r="Q18" s="40"/>
      <c r="R18" s="40"/>
      <c r="S18" s="40"/>
      <c r="T18" s="41"/>
      <c r="U18" s="41">
        <v>619111</v>
      </c>
      <c r="V18" s="41"/>
      <c r="W18" s="40"/>
      <c r="X18" s="42">
        <v>3</v>
      </c>
      <c r="Y18" s="42">
        <v>7.77</v>
      </c>
      <c r="Z18" s="37"/>
      <c r="AA18" s="37">
        <v>515530</v>
      </c>
    </row>
    <row r="19" spans="1:27" s="31" customFormat="1" ht="30" customHeight="1" x14ac:dyDescent="0.2">
      <c r="A19" s="38">
        <v>6</v>
      </c>
      <c r="B19" s="38">
        <v>1</v>
      </c>
      <c r="C19" s="39" t="s">
        <v>27</v>
      </c>
      <c r="D19" s="67">
        <v>1217</v>
      </c>
      <c r="E19" s="39" t="s">
        <v>32</v>
      </c>
      <c r="F19" s="35">
        <f t="shared" si="3"/>
        <v>559993</v>
      </c>
      <c r="G19" s="40">
        <f t="shared" si="5"/>
        <v>559993</v>
      </c>
      <c r="H19" s="40"/>
      <c r="I19" s="40"/>
      <c r="J19" s="40"/>
      <c r="K19" s="41"/>
      <c r="L19" s="41">
        <v>559993</v>
      </c>
      <c r="M19" s="41"/>
      <c r="N19" s="40"/>
      <c r="O19" s="35">
        <f t="shared" si="1"/>
        <v>559992</v>
      </c>
      <c r="P19" s="40">
        <f t="shared" si="4"/>
        <v>559992</v>
      </c>
      <c r="Q19" s="40"/>
      <c r="R19" s="40"/>
      <c r="S19" s="40"/>
      <c r="T19" s="41"/>
      <c r="U19" s="40">
        <v>559992</v>
      </c>
      <c r="V19" s="41"/>
      <c r="W19" s="40"/>
      <c r="X19" s="42">
        <v>36.36</v>
      </c>
      <c r="Y19" s="42">
        <v>35.07</v>
      </c>
      <c r="Z19" s="37"/>
      <c r="AA19" s="37">
        <v>419947</v>
      </c>
    </row>
    <row r="20" spans="1:27" s="31" customFormat="1" x14ac:dyDescent="0.2">
      <c r="A20" s="38">
        <v>7</v>
      </c>
      <c r="B20" s="38">
        <v>1</v>
      </c>
      <c r="C20" s="39" t="s">
        <v>27</v>
      </c>
      <c r="D20" s="67">
        <v>1081</v>
      </c>
      <c r="E20" s="39" t="s">
        <v>38</v>
      </c>
      <c r="F20" s="35">
        <f t="shared" si="3"/>
        <v>452940</v>
      </c>
      <c r="G20" s="40">
        <f t="shared" si="5"/>
        <v>452940</v>
      </c>
      <c r="H20" s="40"/>
      <c r="I20" s="40"/>
      <c r="J20" s="40"/>
      <c r="K20" s="41">
        <v>179561</v>
      </c>
      <c r="L20" s="41">
        <v>273379</v>
      </c>
      <c r="M20" s="41"/>
      <c r="N20" s="40"/>
      <c r="O20" s="35">
        <f t="shared" si="1"/>
        <v>452855</v>
      </c>
      <c r="P20" s="40">
        <f t="shared" si="4"/>
        <v>452855</v>
      </c>
      <c r="Q20" s="40"/>
      <c r="R20" s="40"/>
      <c r="S20" s="40"/>
      <c r="T20" s="41">
        <v>179561</v>
      </c>
      <c r="U20" s="41">
        <v>273294</v>
      </c>
      <c r="V20" s="41"/>
      <c r="W20" s="40"/>
      <c r="X20" s="42">
        <v>92</v>
      </c>
      <c r="Y20" s="42">
        <v>52.64</v>
      </c>
      <c r="Z20" s="37"/>
      <c r="AA20" s="37">
        <v>209622</v>
      </c>
    </row>
    <row r="21" spans="1:27" s="31" customFormat="1" ht="30" customHeight="1" x14ac:dyDescent="0.2">
      <c r="A21" s="38">
        <v>8</v>
      </c>
      <c r="B21" s="38">
        <v>1</v>
      </c>
      <c r="C21" s="39" t="s">
        <v>36</v>
      </c>
      <c r="D21" s="67">
        <v>1185</v>
      </c>
      <c r="E21" s="39" t="s">
        <v>37</v>
      </c>
      <c r="F21" s="43">
        <f t="shared" si="3"/>
        <v>382583</v>
      </c>
      <c r="G21" s="40">
        <f t="shared" si="5"/>
        <v>382583</v>
      </c>
      <c r="H21" s="40"/>
      <c r="I21" s="40"/>
      <c r="J21" s="40"/>
      <c r="K21" s="41"/>
      <c r="L21" s="41">
        <v>382583</v>
      </c>
      <c r="M21" s="41"/>
      <c r="N21" s="40"/>
      <c r="O21" s="35">
        <f t="shared" si="1"/>
        <v>293953</v>
      </c>
      <c r="P21" s="40">
        <f t="shared" si="4"/>
        <v>293953</v>
      </c>
      <c r="Q21" s="40"/>
      <c r="R21" s="40"/>
      <c r="S21" s="40"/>
      <c r="T21" s="41"/>
      <c r="U21" s="41">
        <v>293953</v>
      </c>
      <c r="V21" s="41"/>
      <c r="W21" s="40"/>
      <c r="X21" s="42">
        <v>5.5</v>
      </c>
      <c r="Y21" s="42">
        <v>3</v>
      </c>
      <c r="Z21" s="37"/>
      <c r="AA21" s="37">
        <v>476961</v>
      </c>
    </row>
    <row r="22" spans="1:27" s="31" customFormat="1" ht="30" customHeight="1" x14ac:dyDescent="0.2">
      <c r="A22" s="38">
        <v>9</v>
      </c>
      <c r="B22" s="38">
        <v>1</v>
      </c>
      <c r="C22" s="39" t="s">
        <v>27</v>
      </c>
      <c r="D22" s="67">
        <v>1218</v>
      </c>
      <c r="E22" s="39" t="s">
        <v>35</v>
      </c>
      <c r="F22" s="35">
        <f t="shared" si="3"/>
        <v>362099</v>
      </c>
      <c r="G22" s="40">
        <f t="shared" si="5"/>
        <v>362099</v>
      </c>
      <c r="H22" s="40"/>
      <c r="I22" s="40"/>
      <c r="J22" s="40"/>
      <c r="K22" s="41"/>
      <c r="L22" s="41">
        <v>362099</v>
      </c>
      <c r="M22" s="41"/>
      <c r="N22" s="40"/>
      <c r="O22" s="35">
        <f t="shared" si="1"/>
        <v>362095</v>
      </c>
      <c r="P22" s="40">
        <f t="shared" si="4"/>
        <v>362095</v>
      </c>
      <c r="Q22" s="40"/>
      <c r="R22" s="40"/>
      <c r="S22" s="40"/>
      <c r="T22" s="41"/>
      <c r="U22" s="41">
        <v>362095</v>
      </c>
      <c r="V22" s="41"/>
      <c r="W22" s="40"/>
      <c r="X22" s="42">
        <v>35.01</v>
      </c>
      <c r="Y22" s="42">
        <v>1.63</v>
      </c>
      <c r="Z22" s="37"/>
      <c r="AA22" s="37">
        <v>124019</v>
      </c>
    </row>
    <row r="23" spans="1:27" s="31" customFormat="1" x14ac:dyDescent="0.2">
      <c r="A23" s="38">
        <v>10</v>
      </c>
      <c r="B23" s="38">
        <v>1</v>
      </c>
      <c r="C23" s="39" t="s">
        <v>27</v>
      </c>
      <c r="D23" s="67">
        <v>988</v>
      </c>
      <c r="E23" s="39" t="s">
        <v>39</v>
      </c>
      <c r="F23" s="35">
        <f t="shared" si="3"/>
        <v>265660</v>
      </c>
      <c r="G23" s="40">
        <f t="shared" si="5"/>
        <v>179226</v>
      </c>
      <c r="H23" s="40"/>
      <c r="I23" s="40"/>
      <c r="J23" s="40"/>
      <c r="K23" s="41">
        <v>177847</v>
      </c>
      <c r="L23" s="41">
        <v>1379</v>
      </c>
      <c r="M23" s="41"/>
      <c r="N23" s="40">
        <v>86434</v>
      </c>
      <c r="O23" s="35">
        <f t="shared" si="1"/>
        <v>179222</v>
      </c>
      <c r="P23" s="40">
        <f t="shared" si="4"/>
        <v>179222</v>
      </c>
      <c r="Q23" s="40"/>
      <c r="R23" s="40"/>
      <c r="S23" s="40"/>
      <c r="T23" s="41">
        <v>177845</v>
      </c>
      <c r="U23" s="41">
        <v>1377</v>
      </c>
      <c r="V23" s="41"/>
      <c r="W23" s="40">
        <v>0</v>
      </c>
      <c r="X23" s="42">
        <v>86.5</v>
      </c>
      <c r="Y23" s="42">
        <v>47.56</v>
      </c>
      <c r="Z23" s="37"/>
      <c r="AA23" s="37">
        <v>145735</v>
      </c>
    </row>
    <row r="24" spans="1:27" s="31" customFormat="1" ht="30" x14ac:dyDescent="0.2">
      <c r="A24" s="38">
        <v>11</v>
      </c>
      <c r="B24" s="38">
        <v>1</v>
      </c>
      <c r="C24" s="39" t="s">
        <v>27</v>
      </c>
      <c r="D24" s="67">
        <v>1086</v>
      </c>
      <c r="E24" s="39" t="s">
        <v>50</v>
      </c>
      <c r="F24" s="35">
        <f t="shared" si="3"/>
        <v>138311</v>
      </c>
      <c r="G24" s="40">
        <f t="shared" si="5"/>
        <v>138311</v>
      </c>
      <c r="H24" s="40"/>
      <c r="I24" s="40"/>
      <c r="J24" s="40"/>
      <c r="K24" s="41">
        <v>304</v>
      </c>
      <c r="L24" s="41">
        <v>138007</v>
      </c>
      <c r="M24" s="41"/>
      <c r="N24" s="40"/>
      <c r="O24" s="35">
        <f t="shared" si="1"/>
        <v>138307</v>
      </c>
      <c r="P24" s="40">
        <f t="shared" si="4"/>
        <v>138307</v>
      </c>
      <c r="Q24" s="40"/>
      <c r="R24" s="40"/>
      <c r="S24" s="40"/>
      <c r="T24" s="41">
        <v>304</v>
      </c>
      <c r="U24" s="40">
        <v>138003</v>
      </c>
      <c r="V24" s="41"/>
      <c r="W24" s="40"/>
      <c r="X24" s="42">
        <v>79.94</v>
      </c>
      <c r="Y24" s="48">
        <v>84.02</v>
      </c>
      <c r="Z24" s="37"/>
      <c r="AA24" s="37">
        <v>121752</v>
      </c>
    </row>
    <row r="25" spans="1:27" s="50" customFormat="1" ht="60" x14ac:dyDescent="0.2">
      <c r="A25" s="38">
        <v>12</v>
      </c>
      <c r="B25" s="38">
        <v>1</v>
      </c>
      <c r="C25" s="39" t="s">
        <v>27</v>
      </c>
      <c r="D25" s="123">
        <v>1329</v>
      </c>
      <c r="E25" s="44" t="s">
        <v>40</v>
      </c>
      <c r="F25" s="35">
        <f t="shared" si="3"/>
        <v>137362</v>
      </c>
      <c r="G25" s="40">
        <f t="shared" si="5"/>
        <v>137362</v>
      </c>
      <c r="H25" s="40"/>
      <c r="I25" s="45"/>
      <c r="J25" s="45"/>
      <c r="K25" s="45"/>
      <c r="L25" s="40">
        <v>137362</v>
      </c>
      <c r="M25" s="45"/>
      <c r="N25" s="45"/>
      <c r="O25" s="35">
        <f t="shared" si="1"/>
        <v>117249</v>
      </c>
      <c r="P25" s="40">
        <f t="shared" si="4"/>
        <v>117249</v>
      </c>
      <c r="Q25" s="40"/>
      <c r="R25" s="32"/>
      <c r="S25" s="32"/>
      <c r="T25" s="32"/>
      <c r="U25" s="46">
        <v>117249</v>
      </c>
      <c r="V25" s="32"/>
      <c r="W25" s="47"/>
      <c r="X25" s="48">
        <v>2.2599999999999998</v>
      </c>
      <c r="Y25" s="42">
        <v>0</v>
      </c>
      <c r="Z25" s="49"/>
      <c r="AA25" s="49">
        <v>137264</v>
      </c>
    </row>
    <row r="26" spans="1:27" s="31" customFormat="1" ht="30" customHeight="1" x14ac:dyDescent="0.2">
      <c r="A26" s="38">
        <v>13</v>
      </c>
      <c r="B26" s="38">
        <v>1</v>
      </c>
      <c r="C26" s="39" t="s">
        <v>27</v>
      </c>
      <c r="D26" s="67">
        <v>1277</v>
      </c>
      <c r="E26" s="39" t="s">
        <v>41</v>
      </c>
      <c r="F26" s="35">
        <f t="shared" si="3"/>
        <v>137264</v>
      </c>
      <c r="G26" s="40">
        <f t="shared" si="5"/>
        <v>0</v>
      </c>
      <c r="H26" s="40"/>
      <c r="I26" s="40"/>
      <c r="J26" s="40"/>
      <c r="K26" s="40"/>
      <c r="L26" s="40">
        <v>0</v>
      </c>
      <c r="M26" s="41"/>
      <c r="N26" s="40">
        <v>137264</v>
      </c>
      <c r="O26" s="35">
        <f t="shared" si="1"/>
        <v>0</v>
      </c>
      <c r="P26" s="40">
        <f t="shared" si="4"/>
        <v>0</v>
      </c>
      <c r="Q26" s="40"/>
      <c r="R26" s="40"/>
      <c r="S26" s="40"/>
      <c r="T26" s="40"/>
      <c r="U26" s="40"/>
      <c r="V26" s="41"/>
      <c r="W26" s="40">
        <v>0</v>
      </c>
      <c r="X26" s="42">
        <v>99.95</v>
      </c>
      <c r="Y26" s="42">
        <v>64.900000000000006</v>
      </c>
      <c r="Z26" s="37"/>
      <c r="AA26" s="37">
        <v>352525</v>
      </c>
    </row>
    <row r="27" spans="1:27" s="52" customFormat="1" ht="30" x14ac:dyDescent="0.2">
      <c r="A27" s="38">
        <v>14</v>
      </c>
      <c r="B27" s="38">
        <v>1</v>
      </c>
      <c r="C27" s="39" t="s">
        <v>27</v>
      </c>
      <c r="D27" s="67">
        <v>828</v>
      </c>
      <c r="E27" s="39" t="s">
        <v>34</v>
      </c>
      <c r="F27" s="35">
        <f t="shared" si="3"/>
        <v>135037</v>
      </c>
      <c r="G27" s="40">
        <f>H27+I27+J27+K27+L27+M27</f>
        <v>135037</v>
      </c>
      <c r="H27" s="40">
        <v>134832</v>
      </c>
      <c r="I27" s="40"/>
      <c r="J27" s="40"/>
      <c r="K27" s="41"/>
      <c r="L27" s="41">
        <v>205</v>
      </c>
      <c r="M27" s="41"/>
      <c r="N27" s="40"/>
      <c r="O27" s="35">
        <f t="shared" si="1"/>
        <v>403</v>
      </c>
      <c r="P27" s="40">
        <f t="shared" si="4"/>
        <v>403</v>
      </c>
      <c r="Q27" s="40">
        <v>199</v>
      </c>
      <c r="R27" s="40"/>
      <c r="S27" s="40"/>
      <c r="T27" s="41"/>
      <c r="U27" s="41">
        <v>204</v>
      </c>
      <c r="V27" s="41"/>
      <c r="W27" s="40"/>
      <c r="X27" s="42">
        <v>0</v>
      </c>
      <c r="Y27" s="42">
        <v>2.11</v>
      </c>
      <c r="Z27" s="51"/>
      <c r="AA27" s="51">
        <v>84246</v>
      </c>
    </row>
    <row r="28" spans="1:27" s="31" customFormat="1" ht="30" x14ac:dyDescent="0.2">
      <c r="A28" s="38">
        <v>15</v>
      </c>
      <c r="B28" s="38">
        <v>1</v>
      </c>
      <c r="C28" s="39" t="s">
        <v>27</v>
      </c>
      <c r="D28" s="67">
        <v>909</v>
      </c>
      <c r="E28" s="39" t="s">
        <v>42</v>
      </c>
      <c r="F28" s="35">
        <f t="shared" si="3"/>
        <v>129788</v>
      </c>
      <c r="G28" s="40">
        <f t="shared" ref="G28:G35" si="6">I28+J28+K28+L28+M28</f>
        <v>129788</v>
      </c>
      <c r="H28" s="40"/>
      <c r="I28" s="40"/>
      <c r="J28" s="40"/>
      <c r="K28" s="41"/>
      <c r="L28" s="41">
        <v>129788</v>
      </c>
      <c r="M28" s="41"/>
      <c r="N28" s="40"/>
      <c r="O28" s="35">
        <f t="shared" si="1"/>
        <v>129786</v>
      </c>
      <c r="P28" s="40">
        <f t="shared" si="4"/>
        <v>129786</v>
      </c>
      <c r="Q28" s="40"/>
      <c r="R28" s="40"/>
      <c r="S28" s="40"/>
      <c r="T28" s="41"/>
      <c r="U28" s="41">
        <v>129786</v>
      </c>
      <c r="V28" s="41"/>
      <c r="W28" s="40"/>
      <c r="X28" s="42">
        <v>96.84</v>
      </c>
      <c r="Y28" s="42">
        <v>72.349999999999994</v>
      </c>
      <c r="Z28" s="37"/>
      <c r="AA28" s="37">
        <v>91078</v>
      </c>
    </row>
    <row r="29" spans="1:27" s="31" customFormat="1" ht="30" x14ac:dyDescent="0.2">
      <c r="A29" s="38">
        <v>16</v>
      </c>
      <c r="B29" s="38">
        <v>1</v>
      </c>
      <c r="C29" s="39" t="s">
        <v>27</v>
      </c>
      <c r="D29" s="67">
        <v>383</v>
      </c>
      <c r="E29" s="39" t="s">
        <v>46</v>
      </c>
      <c r="F29" s="35">
        <f t="shared" si="3"/>
        <v>101924</v>
      </c>
      <c r="G29" s="40">
        <f t="shared" si="6"/>
        <v>101924</v>
      </c>
      <c r="H29" s="40"/>
      <c r="I29" s="40"/>
      <c r="J29" s="40"/>
      <c r="K29" s="41"/>
      <c r="L29" s="41">
        <v>101924</v>
      </c>
      <c r="M29" s="41"/>
      <c r="N29" s="40"/>
      <c r="O29" s="35">
        <f t="shared" si="1"/>
        <v>101922</v>
      </c>
      <c r="P29" s="40">
        <f t="shared" si="4"/>
        <v>101922</v>
      </c>
      <c r="Q29" s="40"/>
      <c r="R29" s="40"/>
      <c r="S29" s="40"/>
      <c r="T29" s="41"/>
      <c r="U29" s="41">
        <v>101922</v>
      </c>
      <c r="V29" s="41"/>
      <c r="W29" s="40"/>
      <c r="X29" s="42">
        <v>0</v>
      </c>
      <c r="Y29" s="42">
        <v>7.43</v>
      </c>
      <c r="Z29" s="37"/>
      <c r="AA29" s="37">
        <v>112536</v>
      </c>
    </row>
    <row r="30" spans="1:27" s="31" customFormat="1" x14ac:dyDescent="0.2">
      <c r="A30" s="38">
        <v>17</v>
      </c>
      <c r="B30" s="38">
        <v>1</v>
      </c>
      <c r="C30" s="39" t="s">
        <v>27</v>
      </c>
      <c r="D30" s="67">
        <v>1041</v>
      </c>
      <c r="E30" s="39" t="s">
        <v>43</v>
      </c>
      <c r="F30" s="35">
        <f t="shared" si="3"/>
        <v>99641</v>
      </c>
      <c r="G30" s="40">
        <f t="shared" si="6"/>
        <v>99641</v>
      </c>
      <c r="H30" s="40"/>
      <c r="I30" s="40"/>
      <c r="J30" s="40"/>
      <c r="K30" s="41"/>
      <c r="L30" s="41">
        <v>99641</v>
      </c>
      <c r="M30" s="41"/>
      <c r="N30" s="40"/>
      <c r="O30" s="35">
        <f t="shared" si="1"/>
        <v>99637</v>
      </c>
      <c r="P30" s="40">
        <f t="shared" si="4"/>
        <v>99637</v>
      </c>
      <c r="Q30" s="40"/>
      <c r="R30" s="40"/>
      <c r="S30" s="40"/>
      <c r="T30" s="41"/>
      <c r="U30" s="41">
        <v>99637</v>
      </c>
      <c r="V30" s="41"/>
      <c r="W30" s="40"/>
      <c r="X30" s="42">
        <v>60</v>
      </c>
      <c r="Y30" s="48">
        <v>37.53</v>
      </c>
      <c r="Z30" s="37"/>
      <c r="AA30" s="37">
        <v>90433</v>
      </c>
    </row>
    <row r="31" spans="1:27" s="31" customFormat="1" ht="30" customHeight="1" x14ac:dyDescent="0.2">
      <c r="A31" s="38">
        <v>18</v>
      </c>
      <c r="B31" s="38">
        <v>1</v>
      </c>
      <c r="C31" s="53" t="s">
        <v>27</v>
      </c>
      <c r="D31" s="124">
        <v>375</v>
      </c>
      <c r="E31" s="53" t="s">
        <v>47</v>
      </c>
      <c r="F31" s="43">
        <f t="shared" si="3"/>
        <v>90433</v>
      </c>
      <c r="G31" s="54">
        <f t="shared" si="6"/>
        <v>90433</v>
      </c>
      <c r="H31" s="54"/>
      <c r="I31" s="56"/>
      <c r="J31" s="56">
        <v>90433</v>
      </c>
      <c r="K31" s="56"/>
      <c r="L31" s="56"/>
      <c r="M31" s="56"/>
      <c r="N31" s="56"/>
      <c r="O31" s="43">
        <f t="shared" si="1"/>
        <v>90433</v>
      </c>
      <c r="P31" s="40">
        <f t="shared" si="4"/>
        <v>90433</v>
      </c>
      <c r="Q31" s="54"/>
      <c r="R31" s="54"/>
      <c r="S31" s="54">
        <v>90433</v>
      </c>
      <c r="T31" s="54"/>
      <c r="U31" s="54"/>
      <c r="V31" s="54"/>
      <c r="W31" s="54"/>
      <c r="X31" s="55">
        <v>100</v>
      </c>
      <c r="Y31" s="42">
        <v>92.56</v>
      </c>
      <c r="Z31" s="37"/>
      <c r="AA31" s="37">
        <v>89718</v>
      </c>
    </row>
    <row r="32" spans="1:27" s="31" customFormat="1" ht="30" x14ac:dyDescent="0.2">
      <c r="A32" s="38">
        <v>19</v>
      </c>
      <c r="B32" s="38">
        <v>1</v>
      </c>
      <c r="C32" s="39" t="s">
        <v>27</v>
      </c>
      <c r="D32" s="67">
        <v>1256</v>
      </c>
      <c r="E32" s="39" t="s">
        <v>70</v>
      </c>
      <c r="F32" s="35">
        <f t="shared" si="3"/>
        <v>85070</v>
      </c>
      <c r="G32" s="40">
        <f t="shared" si="6"/>
        <v>85070</v>
      </c>
      <c r="H32" s="40"/>
      <c r="I32" s="40"/>
      <c r="J32" s="40"/>
      <c r="K32" s="40"/>
      <c r="L32" s="40">
        <v>85070</v>
      </c>
      <c r="M32" s="41"/>
      <c r="N32" s="40"/>
      <c r="O32" s="35">
        <f t="shared" si="1"/>
        <v>85065</v>
      </c>
      <c r="P32" s="40">
        <f t="shared" si="4"/>
        <v>85065</v>
      </c>
      <c r="Q32" s="40"/>
      <c r="R32" s="40"/>
      <c r="S32" s="40"/>
      <c r="T32" s="40"/>
      <c r="U32" s="40">
        <v>85065</v>
      </c>
      <c r="V32" s="41"/>
      <c r="W32" s="40"/>
      <c r="X32" s="42">
        <v>9.66</v>
      </c>
      <c r="Y32" s="42">
        <v>16.41</v>
      </c>
      <c r="Z32" s="37"/>
      <c r="AA32" s="37">
        <v>75475</v>
      </c>
    </row>
    <row r="33" spans="1:27" s="31" customFormat="1" x14ac:dyDescent="0.2">
      <c r="A33" s="38">
        <v>20</v>
      </c>
      <c r="B33" s="38">
        <v>1</v>
      </c>
      <c r="C33" s="39" t="s">
        <v>27</v>
      </c>
      <c r="D33" s="67">
        <v>718</v>
      </c>
      <c r="E33" s="39" t="s">
        <v>48</v>
      </c>
      <c r="F33" s="35">
        <f t="shared" si="3"/>
        <v>82504</v>
      </c>
      <c r="G33" s="40">
        <f t="shared" si="6"/>
        <v>82504</v>
      </c>
      <c r="H33" s="40"/>
      <c r="I33" s="40"/>
      <c r="J33" s="40"/>
      <c r="K33" s="41"/>
      <c r="L33" s="41">
        <v>82504</v>
      </c>
      <c r="M33" s="41"/>
      <c r="N33" s="40"/>
      <c r="O33" s="35">
        <f t="shared" si="1"/>
        <v>82499</v>
      </c>
      <c r="P33" s="40">
        <f t="shared" si="4"/>
        <v>82499</v>
      </c>
      <c r="Q33" s="40"/>
      <c r="R33" s="40"/>
      <c r="S33" s="40"/>
      <c r="T33" s="41"/>
      <c r="U33" s="40">
        <v>82499</v>
      </c>
      <c r="V33" s="41"/>
      <c r="W33" s="40"/>
      <c r="X33" s="42">
        <v>24.4</v>
      </c>
      <c r="Y33" s="42">
        <v>24.17</v>
      </c>
      <c r="Z33" s="37"/>
      <c r="AA33" s="37">
        <v>45249</v>
      </c>
    </row>
    <row r="34" spans="1:27" s="31" customFormat="1" ht="30" customHeight="1" x14ac:dyDescent="0.2">
      <c r="A34" s="38">
        <v>21</v>
      </c>
      <c r="B34" s="38">
        <v>1</v>
      </c>
      <c r="C34" s="39" t="s">
        <v>57</v>
      </c>
      <c r="D34" s="67">
        <v>1107</v>
      </c>
      <c r="E34" s="39" t="s">
        <v>58</v>
      </c>
      <c r="F34" s="41">
        <f t="shared" si="3"/>
        <v>81515</v>
      </c>
      <c r="G34" s="40">
        <f t="shared" si="6"/>
        <v>3535</v>
      </c>
      <c r="H34" s="40"/>
      <c r="I34" s="40"/>
      <c r="J34" s="40">
        <v>3535</v>
      </c>
      <c r="K34" s="40"/>
      <c r="L34" s="40"/>
      <c r="M34" s="40"/>
      <c r="N34" s="40">
        <v>77980</v>
      </c>
      <c r="O34" s="35">
        <f t="shared" si="1"/>
        <v>81515</v>
      </c>
      <c r="P34" s="40">
        <f t="shared" si="4"/>
        <v>3535</v>
      </c>
      <c r="Q34" s="40"/>
      <c r="R34" s="40"/>
      <c r="S34" s="40">
        <v>3535</v>
      </c>
      <c r="T34" s="40"/>
      <c r="U34" s="40"/>
      <c r="V34" s="40"/>
      <c r="W34" s="40">
        <v>77980</v>
      </c>
      <c r="X34" s="42">
        <v>95</v>
      </c>
      <c r="Y34" s="42">
        <v>61</v>
      </c>
      <c r="Z34" s="37"/>
      <c r="AA34" s="37">
        <v>129112</v>
      </c>
    </row>
    <row r="35" spans="1:27" s="31" customFormat="1" ht="45" customHeight="1" x14ac:dyDescent="0.2">
      <c r="A35" s="38">
        <v>22</v>
      </c>
      <c r="B35" s="38">
        <v>1</v>
      </c>
      <c r="C35" s="39" t="s">
        <v>27</v>
      </c>
      <c r="D35" s="67">
        <v>371</v>
      </c>
      <c r="E35" s="39" t="s">
        <v>52</v>
      </c>
      <c r="F35" s="35">
        <f t="shared" si="3"/>
        <v>69691</v>
      </c>
      <c r="G35" s="40">
        <f t="shared" si="6"/>
        <v>69691</v>
      </c>
      <c r="H35" s="40"/>
      <c r="I35" s="40"/>
      <c r="J35" s="40"/>
      <c r="K35" s="41"/>
      <c r="L35" s="41">
        <v>69691</v>
      </c>
      <c r="M35" s="41"/>
      <c r="N35" s="40"/>
      <c r="O35" s="35">
        <f t="shared" si="1"/>
        <v>69690</v>
      </c>
      <c r="P35" s="40">
        <f t="shared" si="4"/>
        <v>69690</v>
      </c>
      <c r="Q35" s="40"/>
      <c r="R35" s="40"/>
      <c r="S35" s="40"/>
      <c r="T35" s="41"/>
      <c r="U35" s="41">
        <v>69690</v>
      </c>
      <c r="V35" s="41"/>
      <c r="W35" s="40"/>
      <c r="X35" s="57">
        <v>0</v>
      </c>
      <c r="Y35" s="42">
        <v>0.75</v>
      </c>
      <c r="Z35" s="37"/>
      <c r="AA35" s="37">
        <v>91429</v>
      </c>
    </row>
    <row r="36" spans="1:27" s="31" customFormat="1" ht="30" x14ac:dyDescent="0.2">
      <c r="A36" s="38">
        <v>23</v>
      </c>
      <c r="B36" s="38">
        <v>1</v>
      </c>
      <c r="C36" s="39" t="s">
        <v>54</v>
      </c>
      <c r="D36" s="67">
        <v>1228</v>
      </c>
      <c r="E36" s="39" t="s">
        <v>55</v>
      </c>
      <c r="F36" s="41">
        <f t="shared" si="3"/>
        <v>67791</v>
      </c>
      <c r="G36" s="40">
        <f>I36+J36+K36+L36+M372+H36</f>
        <v>67791</v>
      </c>
      <c r="H36" s="40"/>
      <c r="I36" s="40">
        <v>67791</v>
      </c>
      <c r="J36" s="40"/>
      <c r="K36" s="40"/>
      <c r="L36" s="40"/>
      <c r="M36" s="40"/>
      <c r="N36" s="40"/>
      <c r="O36" s="35">
        <f t="shared" si="1"/>
        <v>67791</v>
      </c>
      <c r="P36" s="40">
        <f t="shared" si="4"/>
        <v>67791</v>
      </c>
      <c r="Q36" s="40"/>
      <c r="R36" s="40">
        <v>67791</v>
      </c>
      <c r="S36" s="40"/>
      <c r="T36" s="40"/>
      <c r="U36" s="40"/>
      <c r="V36" s="40"/>
      <c r="W36" s="40"/>
      <c r="X36" s="42">
        <v>57.71</v>
      </c>
      <c r="Y36" s="48">
        <v>55.94</v>
      </c>
      <c r="Z36" s="37"/>
      <c r="AA36" s="37">
        <v>65590</v>
      </c>
    </row>
    <row r="37" spans="1:27" s="31" customFormat="1" x14ac:dyDescent="0.2">
      <c r="A37" s="38">
        <v>24</v>
      </c>
      <c r="B37" s="38">
        <v>1</v>
      </c>
      <c r="C37" s="39" t="s">
        <v>27</v>
      </c>
      <c r="D37" s="67">
        <v>1122</v>
      </c>
      <c r="E37" s="39" t="s">
        <v>53</v>
      </c>
      <c r="F37" s="35">
        <f t="shared" si="3"/>
        <v>66319</v>
      </c>
      <c r="G37" s="40">
        <f>I37+J37+K37+L37+M37</f>
        <v>66319</v>
      </c>
      <c r="H37" s="40"/>
      <c r="I37" s="40"/>
      <c r="J37" s="40"/>
      <c r="K37" s="41"/>
      <c r="L37" s="41">
        <v>66319</v>
      </c>
      <c r="M37" s="41"/>
      <c r="N37" s="40"/>
      <c r="O37" s="35">
        <f t="shared" si="1"/>
        <v>66319</v>
      </c>
      <c r="P37" s="40">
        <f t="shared" si="4"/>
        <v>66319</v>
      </c>
      <c r="Q37" s="40"/>
      <c r="R37" s="40"/>
      <c r="S37" s="40"/>
      <c r="T37" s="41"/>
      <c r="U37" s="41">
        <v>66319</v>
      </c>
      <c r="V37" s="41"/>
      <c r="W37" s="40"/>
      <c r="X37" s="42">
        <v>21.34</v>
      </c>
      <c r="Y37" s="42">
        <v>19.809999999999999</v>
      </c>
      <c r="Z37" s="37"/>
      <c r="AA37" s="37">
        <v>40000</v>
      </c>
    </row>
    <row r="38" spans="1:27" s="31" customFormat="1" x14ac:dyDescent="0.2">
      <c r="A38" s="38">
        <v>25</v>
      </c>
      <c r="B38" s="38">
        <v>1</v>
      </c>
      <c r="C38" s="39" t="s">
        <v>27</v>
      </c>
      <c r="D38" s="67">
        <v>1115</v>
      </c>
      <c r="E38" s="69" t="s">
        <v>187</v>
      </c>
      <c r="F38" s="35">
        <f t="shared" si="3"/>
        <v>59499</v>
      </c>
      <c r="G38" s="40">
        <f>I38+J38+K38+L38+M38</f>
        <v>59499</v>
      </c>
      <c r="H38" s="40"/>
      <c r="I38" s="45"/>
      <c r="J38" s="45"/>
      <c r="K38" s="70">
        <v>59499</v>
      </c>
      <c r="L38" s="45"/>
      <c r="M38" s="45"/>
      <c r="N38" s="45"/>
      <c r="O38" s="35">
        <f t="shared" si="1"/>
        <v>59499</v>
      </c>
      <c r="P38" s="40">
        <f t="shared" si="4"/>
        <v>59499</v>
      </c>
      <c r="Q38" s="40"/>
      <c r="R38" s="32"/>
      <c r="S38" s="32"/>
      <c r="T38" s="32">
        <v>59499</v>
      </c>
      <c r="U38" s="32"/>
      <c r="V38" s="32"/>
      <c r="W38" s="47"/>
      <c r="X38" s="48">
        <v>100</v>
      </c>
      <c r="Y38" s="60">
        <v>83.9</v>
      </c>
      <c r="Z38" s="37"/>
      <c r="AA38" s="37">
        <v>62349</v>
      </c>
    </row>
    <row r="39" spans="1:27" s="31" customFormat="1" ht="30" customHeight="1" x14ac:dyDescent="0.2">
      <c r="A39" s="38">
        <v>26</v>
      </c>
      <c r="B39" s="38">
        <v>1</v>
      </c>
      <c r="C39" s="125" t="s">
        <v>59</v>
      </c>
      <c r="D39" s="66">
        <v>1125</v>
      </c>
      <c r="E39" s="58" t="s">
        <v>60</v>
      </c>
      <c r="F39" s="41">
        <f t="shared" si="3"/>
        <v>57187</v>
      </c>
      <c r="G39" s="40">
        <f>I39+J39+K39+L39+M39</f>
        <v>57187</v>
      </c>
      <c r="H39" s="40"/>
      <c r="I39" s="59"/>
      <c r="J39" s="59"/>
      <c r="K39" s="59"/>
      <c r="L39" s="59">
        <v>57187</v>
      </c>
      <c r="M39" s="59"/>
      <c r="N39" s="59"/>
      <c r="O39" s="35">
        <f t="shared" si="1"/>
        <v>14992</v>
      </c>
      <c r="P39" s="40">
        <f t="shared" si="4"/>
        <v>14992</v>
      </c>
      <c r="Q39" s="40"/>
      <c r="R39" s="46"/>
      <c r="S39" s="46"/>
      <c r="T39" s="46"/>
      <c r="U39" s="46">
        <v>14992</v>
      </c>
      <c r="V39" s="46"/>
      <c r="W39" s="41"/>
      <c r="X39" s="48">
        <v>97.7</v>
      </c>
      <c r="Y39" s="42">
        <v>92.8</v>
      </c>
      <c r="Z39" s="37"/>
      <c r="AA39" s="37">
        <v>57939</v>
      </c>
    </row>
    <row r="40" spans="1:27" s="31" customFormat="1" ht="45" x14ac:dyDescent="0.2">
      <c r="A40" s="38">
        <v>27</v>
      </c>
      <c r="B40" s="38">
        <v>1</v>
      </c>
      <c r="C40" s="39" t="s">
        <v>27</v>
      </c>
      <c r="D40" s="67">
        <v>1003</v>
      </c>
      <c r="E40" s="39" t="s">
        <v>51</v>
      </c>
      <c r="F40" s="35">
        <f t="shared" si="3"/>
        <v>52782</v>
      </c>
      <c r="G40" s="40">
        <f>I40+J40+K40+L40+M40</f>
        <v>52782</v>
      </c>
      <c r="H40" s="40"/>
      <c r="I40" s="40"/>
      <c r="J40" s="40"/>
      <c r="K40" s="41">
        <v>15157</v>
      </c>
      <c r="L40" s="41">
        <v>37625</v>
      </c>
      <c r="M40" s="41"/>
      <c r="N40" s="40"/>
      <c r="O40" s="35">
        <f t="shared" si="1"/>
        <v>52771</v>
      </c>
      <c r="P40" s="40">
        <f t="shared" si="4"/>
        <v>52771</v>
      </c>
      <c r="Q40" s="40"/>
      <c r="R40" s="40"/>
      <c r="S40" s="40"/>
      <c r="T40" s="41">
        <v>15156</v>
      </c>
      <c r="U40" s="41">
        <v>37615</v>
      </c>
      <c r="V40" s="41"/>
      <c r="W40" s="40"/>
      <c r="X40" s="42">
        <v>98</v>
      </c>
      <c r="Y40" s="42">
        <v>85.09</v>
      </c>
      <c r="Z40" s="37"/>
      <c r="AA40" s="37">
        <v>57187</v>
      </c>
    </row>
    <row r="41" spans="1:27" s="31" customFormat="1" ht="45" customHeight="1" x14ac:dyDescent="0.2">
      <c r="A41" s="38">
        <v>28</v>
      </c>
      <c r="B41" s="38">
        <v>1</v>
      </c>
      <c r="C41" s="39" t="s">
        <v>27</v>
      </c>
      <c r="D41" s="67">
        <v>1292</v>
      </c>
      <c r="E41" s="39" t="s">
        <v>49</v>
      </c>
      <c r="F41" s="35">
        <f t="shared" si="3"/>
        <v>51987</v>
      </c>
      <c r="G41" s="40">
        <f>H41+I41+J41+K41+L41+M41</f>
        <v>51987</v>
      </c>
      <c r="H41" s="40">
        <v>13941</v>
      </c>
      <c r="I41" s="40"/>
      <c r="J41" s="40"/>
      <c r="K41" s="41"/>
      <c r="L41" s="41">
        <v>38046</v>
      </c>
      <c r="M41" s="41"/>
      <c r="N41" s="40"/>
      <c r="O41" s="35">
        <f t="shared" si="1"/>
        <v>38044</v>
      </c>
      <c r="P41" s="40">
        <f t="shared" si="4"/>
        <v>38044</v>
      </c>
      <c r="Q41" s="40"/>
      <c r="R41" s="40"/>
      <c r="S41" s="40"/>
      <c r="T41" s="41"/>
      <c r="U41" s="40">
        <v>38044</v>
      </c>
      <c r="V41" s="41"/>
      <c r="W41" s="40"/>
      <c r="X41" s="42">
        <v>45</v>
      </c>
      <c r="Y41" s="42">
        <v>32.42</v>
      </c>
      <c r="Z41" s="49"/>
      <c r="AA41" s="49">
        <v>76729</v>
      </c>
    </row>
    <row r="42" spans="1:27" s="50" customFormat="1" ht="30" x14ac:dyDescent="0.2">
      <c r="A42" s="38">
        <v>29</v>
      </c>
      <c r="B42" s="38">
        <v>1</v>
      </c>
      <c r="C42" s="39" t="s">
        <v>27</v>
      </c>
      <c r="D42" s="67">
        <v>353</v>
      </c>
      <c r="E42" s="39" t="s">
        <v>66</v>
      </c>
      <c r="F42" s="35">
        <f t="shared" si="3"/>
        <v>49657</v>
      </c>
      <c r="G42" s="40">
        <f t="shared" ref="G42:G62" si="7">I42+J42+K42+L42+M42</f>
        <v>49657</v>
      </c>
      <c r="H42" s="40"/>
      <c r="I42" s="40"/>
      <c r="J42" s="40">
        <v>5526</v>
      </c>
      <c r="K42" s="41"/>
      <c r="L42" s="41">
        <v>44131</v>
      </c>
      <c r="M42" s="41"/>
      <c r="N42" s="40"/>
      <c r="O42" s="35">
        <f t="shared" si="1"/>
        <v>49651</v>
      </c>
      <c r="P42" s="40">
        <f t="shared" si="4"/>
        <v>49651</v>
      </c>
      <c r="Q42" s="40"/>
      <c r="R42" s="40"/>
      <c r="S42" s="40">
        <v>5525</v>
      </c>
      <c r="T42" s="41"/>
      <c r="U42" s="41">
        <v>44126</v>
      </c>
      <c r="V42" s="41"/>
      <c r="W42" s="40"/>
      <c r="X42" s="42">
        <v>55</v>
      </c>
      <c r="Y42" s="42">
        <v>34.909999999999997</v>
      </c>
      <c r="Z42" s="37"/>
      <c r="AA42" s="37">
        <v>53768</v>
      </c>
    </row>
    <row r="43" spans="1:27" s="31" customFormat="1" ht="30" x14ac:dyDescent="0.2">
      <c r="A43" s="38">
        <v>30</v>
      </c>
      <c r="B43" s="38">
        <v>1</v>
      </c>
      <c r="C43" s="39" t="s">
        <v>27</v>
      </c>
      <c r="D43" s="67">
        <v>1297</v>
      </c>
      <c r="E43" s="39" t="s">
        <v>68</v>
      </c>
      <c r="F43" s="35">
        <f t="shared" si="3"/>
        <v>48573</v>
      </c>
      <c r="G43" s="40">
        <f t="shared" si="7"/>
        <v>48573</v>
      </c>
      <c r="H43" s="40"/>
      <c r="I43" s="40"/>
      <c r="J43" s="40">
        <v>661</v>
      </c>
      <c r="K43" s="41"/>
      <c r="L43" s="41">
        <v>47912</v>
      </c>
      <c r="M43" s="41"/>
      <c r="N43" s="40"/>
      <c r="O43" s="35">
        <f t="shared" si="1"/>
        <v>48566</v>
      </c>
      <c r="P43" s="40">
        <f t="shared" si="4"/>
        <v>48566</v>
      </c>
      <c r="Q43" s="40"/>
      <c r="R43" s="40"/>
      <c r="S43" s="40">
        <v>660</v>
      </c>
      <c r="T43" s="41"/>
      <c r="U43" s="41">
        <v>47906</v>
      </c>
      <c r="V43" s="41"/>
      <c r="W43" s="40"/>
      <c r="X43" s="42">
        <v>0</v>
      </c>
      <c r="Y43" s="42">
        <v>0</v>
      </c>
      <c r="Z43" s="49"/>
      <c r="AA43" s="49">
        <v>59342</v>
      </c>
    </row>
    <row r="44" spans="1:27" s="50" customFormat="1" ht="30" customHeight="1" x14ac:dyDescent="0.2">
      <c r="A44" s="38">
        <v>31</v>
      </c>
      <c r="B44" s="38">
        <v>1</v>
      </c>
      <c r="C44" s="39" t="s">
        <v>27</v>
      </c>
      <c r="D44" s="67">
        <v>400</v>
      </c>
      <c r="E44" s="39" t="s">
        <v>61</v>
      </c>
      <c r="F44" s="35">
        <f t="shared" si="3"/>
        <v>42463</v>
      </c>
      <c r="G44" s="40">
        <f t="shared" si="7"/>
        <v>42463</v>
      </c>
      <c r="H44" s="40"/>
      <c r="I44" s="40"/>
      <c r="J44" s="40">
        <v>42463</v>
      </c>
      <c r="K44" s="41"/>
      <c r="L44" s="41"/>
      <c r="M44" s="41"/>
      <c r="N44" s="40"/>
      <c r="O44" s="35">
        <f t="shared" si="1"/>
        <v>42460</v>
      </c>
      <c r="P44" s="40">
        <f t="shared" si="4"/>
        <v>42460</v>
      </c>
      <c r="Q44" s="40"/>
      <c r="R44" s="40"/>
      <c r="S44" s="40">
        <v>42460</v>
      </c>
      <c r="T44" s="41"/>
      <c r="U44" s="41"/>
      <c r="V44" s="41"/>
      <c r="W44" s="40"/>
      <c r="X44" s="42">
        <v>100</v>
      </c>
      <c r="Y44" s="42">
        <v>97.88</v>
      </c>
      <c r="Z44" s="37"/>
      <c r="AA44" s="37">
        <v>50823</v>
      </c>
    </row>
    <row r="45" spans="1:27" s="31" customFormat="1" ht="45" customHeight="1" x14ac:dyDescent="0.2">
      <c r="A45" s="38">
        <v>32</v>
      </c>
      <c r="B45" s="38">
        <v>1</v>
      </c>
      <c r="C45" s="39" t="s">
        <v>27</v>
      </c>
      <c r="D45" s="67">
        <v>1295</v>
      </c>
      <c r="E45" s="39" t="s">
        <v>75</v>
      </c>
      <c r="F45" s="35">
        <f t="shared" si="3"/>
        <v>41414</v>
      </c>
      <c r="G45" s="40">
        <f t="shared" si="7"/>
        <v>41414</v>
      </c>
      <c r="H45" s="40"/>
      <c r="I45" s="40"/>
      <c r="J45" s="40"/>
      <c r="K45" s="41"/>
      <c r="L45" s="41">
        <v>41414</v>
      </c>
      <c r="M45" s="41"/>
      <c r="N45" s="40"/>
      <c r="O45" s="35">
        <f t="shared" ref="O45:O76" si="8">P45+W45</f>
        <v>41412</v>
      </c>
      <c r="P45" s="40">
        <f t="shared" si="4"/>
        <v>41412</v>
      </c>
      <c r="Q45" s="40"/>
      <c r="R45" s="40"/>
      <c r="S45" s="40"/>
      <c r="T45" s="41"/>
      <c r="U45" s="40">
        <v>41412</v>
      </c>
      <c r="V45" s="41"/>
      <c r="W45" s="40"/>
      <c r="X45" s="42">
        <v>87.08</v>
      </c>
      <c r="Y45" s="42">
        <v>20.54</v>
      </c>
      <c r="Z45" s="37"/>
      <c r="AA45" s="37">
        <v>30437</v>
      </c>
    </row>
    <row r="46" spans="1:27" s="31" customFormat="1" x14ac:dyDescent="0.2">
      <c r="A46" s="38">
        <v>33</v>
      </c>
      <c r="B46" s="38">
        <v>1</v>
      </c>
      <c r="C46" s="39" t="s">
        <v>27</v>
      </c>
      <c r="D46" s="67">
        <v>1042</v>
      </c>
      <c r="E46" s="39" t="s">
        <v>63</v>
      </c>
      <c r="F46" s="35">
        <f t="shared" ref="F46:F77" si="9">G46+N46</f>
        <v>38509</v>
      </c>
      <c r="G46" s="40">
        <f t="shared" si="7"/>
        <v>38509</v>
      </c>
      <c r="H46" s="40"/>
      <c r="I46" s="40"/>
      <c r="J46" s="40"/>
      <c r="K46" s="41">
        <v>7718</v>
      </c>
      <c r="L46" s="41">
        <v>30791</v>
      </c>
      <c r="M46" s="41"/>
      <c r="N46" s="40"/>
      <c r="O46" s="35">
        <f t="shared" si="8"/>
        <v>38504</v>
      </c>
      <c r="P46" s="40">
        <f t="shared" ref="P46:P77" si="10">R46+S46+T46+U46+V46+Q46</f>
        <v>38504</v>
      </c>
      <c r="Q46" s="40"/>
      <c r="R46" s="40"/>
      <c r="S46" s="40"/>
      <c r="T46" s="41">
        <v>7716</v>
      </c>
      <c r="U46" s="41">
        <v>30788</v>
      </c>
      <c r="V46" s="41"/>
      <c r="W46" s="40"/>
      <c r="X46" s="42">
        <v>40</v>
      </c>
      <c r="Y46" s="42">
        <v>20.86</v>
      </c>
      <c r="Z46" s="37"/>
      <c r="AA46" s="37">
        <v>43476</v>
      </c>
    </row>
    <row r="47" spans="1:27" s="31" customFormat="1" ht="60" x14ac:dyDescent="0.2">
      <c r="A47" s="38">
        <v>34</v>
      </c>
      <c r="B47" s="38">
        <v>1</v>
      </c>
      <c r="C47" s="39" t="s">
        <v>27</v>
      </c>
      <c r="D47" s="67">
        <v>1002</v>
      </c>
      <c r="E47" s="39" t="s">
        <v>71</v>
      </c>
      <c r="F47" s="35">
        <f t="shared" si="9"/>
        <v>37511</v>
      </c>
      <c r="G47" s="40">
        <f t="shared" si="7"/>
        <v>37511</v>
      </c>
      <c r="H47" s="40"/>
      <c r="I47" s="40"/>
      <c r="J47" s="40"/>
      <c r="K47" s="41">
        <v>37511</v>
      </c>
      <c r="L47" s="41"/>
      <c r="M47" s="41"/>
      <c r="N47" s="40"/>
      <c r="O47" s="35">
        <f t="shared" si="8"/>
        <v>27007</v>
      </c>
      <c r="P47" s="40">
        <f t="shared" si="10"/>
        <v>27007</v>
      </c>
      <c r="Q47" s="40"/>
      <c r="R47" s="40"/>
      <c r="S47" s="40"/>
      <c r="T47" s="41">
        <v>27007</v>
      </c>
      <c r="U47" s="41"/>
      <c r="V47" s="41"/>
      <c r="W47" s="40"/>
      <c r="X47" s="42">
        <v>99</v>
      </c>
      <c r="Y47" s="42">
        <v>78.28</v>
      </c>
      <c r="Z47" s="37"/>
      <c r="AA47" s="37">
        <v>8000</v>
      </c>
    </row>
    <row r="48" spans="1:27" s="31" customFormat="1" ht="60" x14ac:dyDescent="0.2">
      <c r="A48" s="38">
        <v>35</v>
      </c>
      <c r="B48" s="38">
        <v>1</v>
      </c>
      <c r="C48" s="39" t="s">
        <v>27</v>
      </c>
      <c r="D48" s="67">
        <v>1004</v>
      </c>
      <c r="E48" s="39" t="s">
        <v>69</v>
      </c>
      <c r="F48" s="35">
        <f t="shared" si="9"/>
        <v>36644</v>
      </c>
      <c r="G48" s="40">
        <f t="shared" si="7"/>
        <v>36644</v>
      </c>
      <c r="H48" s="40"/>
      <c r="I48" s="40"/>
      <c r="J48" s="40"/>
      <c r="K48" s="41"/>
      <c r="L48" s="41">
        <v>36644</v>
      </c>
      <c r="M48" s="41"/>
      <c r="N48" s="40"/>
      <c r="O48" s="35">
        <f t="shared" si="8"/>
        <v>36639</v>
      </c>
      <c r="P48" s="40">
        <f t="shared" si="10"/>
        <v>36639</v>
      </c>
      <c r="Q48" s="40"/>
      <c r="R48" s="40"/>
      <c r="S48" s="40"/>
      <c r="T48" s="41"/>
      <c r="U48" s="41">
        <v>36639</v>
      </c>
      <c r="V48" s="41"/>
      <c r="W48" s="40"/>
      <c r="X48" s="42">
        <v>99.55</v>
      </c>
      <c r="Y48" s="42">
        <v>59.5</v>
      </c>
      <c r="Z48" s="49"/>
      <c r="AA48" s="49">
        <v>91170</v>
      </c>
    </row>
    <row r="49" spans="1:27" s="50" customFormat="1" ht="30" x14ac:dyDescent="0.2">
      <c r="A49" s="38">
        <v>36</v>
      </c>
      <c r="B49" s="38">
        <v>1</v>
      </c>
      <c r="C49" s="53" t="s">
        <v>44</v>
      </c>
      <c r="D49" s="124">
        <v>13441</v>
      </c>
      <c r="E49" s="53" t="s">
        <v>45</v>
      </c>
      <c r="F49" s="43">
        <f t="shared" si="9"/>
        <v>36277</v>
      </c>
      <c r="G49" s="54">
        <f t="shared" si="7"/>
        <v>36277</v>
      </c>
      <c r="H49" s="54"/>
      <c r="I49" s="54"/>
      <c r="J49" s="54"/>
      <c r="K49" s="54"/>
      <c r="L49" s="54">
        <v>36277</v>
      </c>
      <c r="M49" s="54"/>
      <c r="N49" s="54"/>
      <c r="O49" s="43">
        <f t="shared" si="8"/>
        <v>36277</v>
      </c>
      <c r="P49" s="40">
        <f t="shared" si="10"/>
        <v>36277</v>
      </c>
      <c r="Q49" s="54"/>
      <c r="R49" s="54"/>
      <c r="S49" s="54"/>
      <c r="T49" s="54"/>
      <c r="U49" s="54">
        <v>36277</v>
      </c>
      <c r="V49" s="54"/>
      <c r="W49" s="54"/>
      <c r="X49" s="55">
        <v>0</v>
      </c>
      <c r="Y49" s="42">
        <v>0.87</v>
      </c>
      <c r="Z49" s="37"/>
      <c r="AA49" s="37">
        <v>99540</v>
      </c>
    </row>
    <row r="50" spans="1:27" s="50" customFormat="1" ht="30" x14ac:dyDescent="0.2">
      <c r="A50" s="38">
        <v>37</v>
      </c>
      <c r="B50" s="38">
        <v>1</v>
      </c>
      <c r="C50" s="125" t="s">
        <v>59</v>
      </c>
      <c r="D50" s="66">
        <v>1031</v>
      </c>
      <c r="E50" s="58" t="s">
        <v>72</v>
      </c>
      <c r="F50" s="41">
        <f t="shared" si="9"/>
        <v>35000</v>
      </c>
      <c r="G50" s="40">
        <f t="shared" si="7"/>
        <v>35000</v>
      </c>
      <c r="H50" s="40"/>
      <c r="I50" s="41"/>
      <c r="J50" s="41"/>
      <c r="K50" s="41"/>
      <c r="L50" s="41">
        <v>35000</v>
      </c>
      <c r="M50" s="41"/>
      <c r="N50" s="41"/>
      <c r="O50" s="35">
        <f t="shared" si="8"/>
        <v>35000</v>
      </c>
      <c r="P50" s="40">
        <f t="shared" si="10"/>
        <v>35000</v>
      </c>
      <c r="Q50" s="40"/>
      <c r="R50" s="46"/>
      <c r="S50" s="46"/>
      <c r="T50" s="46"/>
      <c r="U50" s="46">
        <v>35000</v>
      </c>
      <c r="V50" s="46"/>
      <c r="W50" s="41"/>
      <c r="X50" s="48">
        <v>89</v>
      </c>
      <c r="Y50" s="42">
        <v>92.4</v>
      </c>
      <c r="Z50" s="49"/>
      <c r="AA50" s="49">
        <v>41667</v>
      </c>
    </row>
    <row r="51" spans="1:27" s="31" customFormat="1" x14ac:dyDescent="0.2">
      <c r="A51" s="38">
        <v>38</v>
      </c>
      <c r="B51" s="38">
        <v>1</v>
      </c>
      <c r="C51" s="39" t="s">
        <v>27</v>
      </c>
      <c r="D51" s="67">
        <v>991</v>
      </c>
      <c r="E51" s="39" t="s">
        <v>73</v>
      </c>
      <c r="F51" s="35">
        <f t="shared" si="9"/>
        <v>33728</v>
      </c>
      <c r="G51" s="40">
        <f t="shared" si="7"/>
        <v>33728</v>
      </c>
      <c r="H51" s="40"/>
      <c r="I51" s="40"/>
      <c r="J51" s="40"/>
      <c r="K51" s="41">
        <v>33728</v>
      </c>
      <c r="L51" s="41"/>
      <c r="M51" s="41"/>
      <c r="N51" s="40"/>
      <c r="O51" s="35">
        <f t="shared" si="8"/>
        <v>33727</v>
      </c>
      <c r="P51" s="40">
        <f t="shared" si="10"/>
        <v>33727</v>
      </c>
      <c r="Q51" s="40"/>
      <c r="R51" s="40"/>
      <c r="S51" s="40"/>
      <c r="T51" s="41">
        <v>33727</v>
      </c>
      <c r="U51" s="41"/>
      <c r="V51" s="41"/>
      <c r="W51" s="40"/>
      <c r="X51" s="42">
        <v>100</v>
      </c>
      <c r="Y51" s="42">
        <v>86.72</v>
      </c>
      <c r="Z51" s="37"/>
      <c r="AA51" s="37">
        <v>14996</v>
      </c>
    </row>
    <row r="52" spans="1:27" s="31" customFormat="1" x14ac:dyDescent="0.2">
      <c r="A52" s="38">
        <v>39</v>
      </c>
      <c r="B52" s="38">
        <v>1</v>
      </c>
      <c r="C52" s="39" t="s">
        <v>27</v>
      </c>
      <c r="D52" s="67">
        <v>1055</v>
      </c>
      <c r="E52" s="39" t="s">
        <v>74</v>
      </c>
      <c r="F52" s="35">
        <f t="shared" si="9"/>
        <v>33677</v>
      </c>
      <c r="G52" s="40">
        <f t="shared" si="7"/>
        <v>33677</v>
      </c>
      <c r="H52" s="40"/>
      <c r="I52" s="40"/>
      <c r="J52" s="40"/>
      <c r="K52" s="41">
        <v>33677</v>
      </c>
      <c r="L52" s="41"/>
      <c r="M52" s="41"/>
      <c r="N52" s="40"/>
      <c r="O52" s="35">
        <f t="shared" si="8"/>
        <v>33677</v>
      </c>
      <c r="P52" s="40">
        <f t="shared" si="10"/>
        <v>33677</v>
      </c>
      <c r="Q52" s="40"/>
      <c r="R52" s="40"/>
      <c r="S52" s="40"/>
      <c r="T52" s="41">
        <v>33677</v>
      </c>
      <c r="U52" s="41"/>
      <c r="V52" s="41"/>
      <c r="W52" s="40"/>
      <c r="X52" s="42">
        <v>100</v>
      </c>
      <c r="Y52" s="42">
        <v>89.09</v>
      </c>
      <c r="Z52" s="37"/>
      <c r="AA52" s="37">
        <v>35000</v>
      </c>
    </row>
    <row r="53" spans="1:27" s="31" customFormat="1" x14ac:dyDescent="0.2">
      <c r="A53" s="38">
        <v>40</v>
      </c>
      <c r="B53" s="38">
        <v>1</v>
      </c>
      <c r="C53" s="39" t="s">
        <v>27</v>
      </c>
      <c r="D53" s="123">
        <v>1306</v>
      </c>
      <c r="E53" s="39" t="s">
        <v>80</v>
      </c>
      <c r="F53" s="35">
        <f t="shared" si="9"/>
        <v>28307</v>
      </c>
      <c r="G53" s="40">
        <f t="shared" si="7"/>
        <v>28307</v>
      </c>
      <c r="H53" s="40"/>
      <c r="I53" s="45"/>
      <c r="J53" s="45"/>
      <c r="K53" s="45"/>
      <c r="L53" s="40">
        <v>28307</v>
      </c>
      <c r="M53" s="45"/>
      <c r="N53" s="45"/>
      <c r="O53" s="35">
        <f t="shared" si="8"/>
        <v>28302</v>
      </c>
      <c r="P53" s="40">
        <f t="shared" si="10"/>
        <v>28302</v>
      </c>
      <c r="Q53" s="40"/>
      <c r="R53" s="32"/>
      <c r="S53" s="40"/>
      <c r="T53" s="32"/>
      <c r="U53" s="40">
        <v>28302</v>
      </c>
      <c r="V53" s="32"/>
      <c r="W53" s="47"/>
      <c r="X53" s="48">
        <v>0</v>
      </c>
      <c r="Y53" s="60">
        <v>0</v>
      </c>
      <c r="Z53" s="37"/>
      <c r="AA53" s="37">
        <v>33731</v>
      </c>
    </row>
    <row r="54" spans="1:27" s="31" customFormat="1" ht="30" x14ac:dyDescent="0.2">
      <c r="A54" s="38">
        <v>41</v>
      </c>
      <c r="B54" s="38">
        <v>1</v>
      </c>
      <c r="C54" s="39" t="s">
        <v>27</v>
      </c>
      <c r="D54" s="67">
        <v>1225</v>
      </c>
      <c r="E54" s="39" t="s">
        <v>76</v>
      </c>
      <c r="F54" s="35">
        <f t="shared" si="9"/>
        <v>25209</v>
      </c>
      <c r="G54" s="40">
        <f t="shared" si="7"/>
        <v>25209</v>
      </c>
      <c r="H54" s="40"/>
      <c r="I54" s="40"/>
      <c r="J54" s="40"/>
      <c r="K54" s="41"/>
      <c r="L54" s="41">
        <v>25209</v>
      </c>
      <c r="M54" s="41"/>
      <c r="N54" s="40"/>
      <c r="O54" s="35">
        <f t="shared" si="8"/>
        <v>25208</v>
      </c>
      <c r="P54" s="40">
        <f t="shared" si="10"/>
        <v>25208</v>
      </c>
      <c r="Q54" s="40"/>
      <c r="R54" s="40"/>
      <c r="S54" s="40"/>
      <c r="T54" s="41"/>
      <c r="U54" s="41">
        <v>25208</v>
      </c>
      <c r="V54" s="41"/>
      <c r="W54" s="40"/>
      <c r="X54" s="42">
        <v>0</v>
      </c>
      <c r="Y54" s="42">
        <v>8.7799999999999994</v>
      </c>
      <c r="Z54" s="37"/>
      <c r="AA54" s="37">
        <v>33700</v>
      </c>
    </row>
    <row r="55" spans="1:27" s="31" customFormat="1" x14ac:dyDescent="0.2">
      <c r="A55" s="38">
        <v>42</v>
      </c>
      <c r="B55" s="38">
        <v>1</v>
      </c>
      <c r="C55" s="39" t="s">
        <v>36</v>
      </c>
      <c r="D55" s="67">
        <v>277</v>
      </c>
      <c r="E55" s="39" t="s">
        <v>83</v>
      </c>
      <c r="F55" s="41">
        <f t="shared" si="9"/>
        <v>24474</v>
      </c>
      <c r="G55" s="40">
        <f t="shared" si="7"/>
        <v>24474</v>
      </c>
      <c r="H55" s="40"/>
      <c r="I55" s="40"/>
      <c r="J55" s="40"/>
      <c r="K55" s="41"/>
      <c r="L55" s="41"/>
      <c r="M55" s="41">
        <v>24474</v>
      </c>
      <c r="N55" s="40"/>
      <c r="O55" s="35">
        <f t="shared" si="8"/>
        <v>24433</v>
      </c>
      <c r="P55" s="40">
        <f t="shared" si="10"/>
        <v>24433</v>
      </c>
      <c r="Q55" s="40"/>
      <c r="R55" s="40"/>
      <c r="S55" s="40"/>
      <c r="T55" s="41"/>
      <c r="U55" s="41"/>
      <c r="V55" s="41">
        <v>24433</v>
      </c>
      <c r="W55" s="40"/>
      <c r="X55" s="42">
        <v>77</v>
      </c>
      <c r="Y55" s="42">
        <v>73</v>
      </c>
      <c r="Z55" s="37"/>
      <c r="AA55" s="37">
        <v>37725</v>
      </c>
    </row>
    <row r="56" spans="1:27" s="31" customFormat="1" ht="30" customHeight="1" x14ac:dyDescent="0.2">
      <c r="A56" s="38">
        <v>43</v>
      </c>
      <c r="B56" s="38">
        <v>1</v>
      </c>
      <c r="C56" s="39" t="s">
        <v>27</v>
      </c>
      <c r="D56" s="67">
        <v>1163</v>
      </c>
      <c r="E56" s="39" t="s">
        <v>62</v>
      </c>
      <c r="F56" s="35">
        <f t="shared" si="9"/>
        <v>23070</v>
      </c>
      <c r="G56" s="40">
        <f t="shared" si="7"/>
        <v>23070</v>
      </c>
      <c r="H56" s="40"/>
      <c r="I56" s="40"/>
      <c r="J56" s="40"/>
      <c r="K56" s="41"/>
      <c r="L56" s="41">
        <v>23070</v>
      </c>
      <c r="M56" s="41"/>
      <c r="N56" s="40"/>
      <c r="O56" s="35">
        <f t="shared" si="8"/>
        <v>23067</v>
      </c>
      <c r="P56" s="40">
        <f t="shared" si="10"/>
        <v>23067</v>
      </c>
      <c r="Q56" s="40"/>
      <c r="R56" s="40"/>
      <c r="S56" s="40"/>
      <c r="T56" s="41"/>
      <c r="U56" s="41">
        <v>23067</v>
      </c>
      <c r="V56" s="41"/>
      <c r="W56" s="40"/>
      <c r="X56" s="42">
        <v>14.5</v>
      </c>
      <c r="Y56" s="42">
        <v>7.27</v>
      </c>
      <c r="Z56" s="37"/>
      <c r="AA56" s="37">
        <v>61874</v>
      </c>
    </row>
    <row r="57" spans="1:27" s="31" customFormat="1" x14ac:dyDescent="0.2">
      <c r="A57" s="38">
        <v>44</v>
      </c>
      <c r="B57" s="38">
        <v>1</v>
      </c>
      <c r="C57" s="39" t="s">
        <v>27</v>
      </c>
      <c r="D57" s="67">
        <v>411</v>
      </c>
      <c r="E57" s="39" t="s">
        <v>85</v>
      </c>
      <c r="F57" s="35">
        <f t="shared" si="9"/>
        <v>20677</v>
      </c>
      <c r="G57" s="40">
        <f t="shared" si="7"/>
        <v>20677</v>
      </c>
      <c r="H57" s="40"/>
      <c r="I57" s="40"/>
      <c r="J57" s="40"/>
      <c r="K57" s="41">
        <v>20677</v>
      </c>
      <c r="L57" s="41"/>
      <c r="M57" s="41"/>
      <c r="N57" s="40"/>
      <c r="O57" s="35">
        <f t="shared" si="8"/>
        <v>20676</v>
      </c>
      <c r="P57" s="40">
        <f t="shared" si="10"/>
        <v>20676</v>
      </c>
      <c r="Q57" s="40"/>
      <c r="R57" s="40"/>
      <c r="S57" s="40"/>
      <c r="T57" s="40">
        <v>20676</v>
      </c>
      <c r="U57" s="41"/>
      <c r="V57" s="41"/>
      <c r="W57" s="40"/>
      <c r="X57" s="42">
        <v>100</v>
      </c>
      <c r="Y57" s="42">
        <v>97.52</v>
      </c>
      <c r="Z57" s="37"/>
      <c r="AA57" s="37">
        <v>30940</v>
      </c>
    </row>
    <row r="58" spans="1:27" s="31" customFormat="1" ht="30" x14ac:dyDescent="0.2">
      <c r="A58" s="38">
        <v>45</v>
      </c>
      <c r="B58" s="38">
        <v>1</v>
      </c>
      <c r="C58" s="39" t="s">
        <v>57</v>
      </c>
      <c r="D58" s="67">
        <v>1107</v>
      </c>
      <c r="E58" s="39" t="s">
        <v>67</v>
      </c>
      <c r="F58" s="41">
        <f t="shared" si="9"/>
        <v>19068</v>
      </c>
      <c r="G58" s="40">
        <f t="shared" si="7"/>
        <v>1751</v>
      </c>
      <c r="H58" s="40"/>
      <c r="I58" s="40"/>
      <c r="J58" s="40">
        <v>1751</v>
      </c>
      <c r="K58" s="40"/>
      <c r="L58" s="40"/>
      <c r="M58" s="40"/>
      <c r="N58" s="40">
        <v>17317</v>
      </c>
      <c r="O58" s="35">
        <f t="shared" si="8"/>
        <v>19068</v>
      </c>
      <c r="P58" s="40">
        <f t="shared" si="10"/>
        <v>1751</v>
      </c>
      <c r="Q58" s="40"/>
      <c r="R58" s="40"/>
      <c r="S58" s="40">
        <v>1751</v>
      </c>
      <c r="T58" s="40"/>
      <c r="U58" s="40"/>
      <c r="V58" s="40"/>
      <c r="W58" s="40">
        <v>17317</v>
      </c>
      <c r="X58" s="42">
        <v>48</v>
      </c>
      <c r="Y58" s="42">
        <v>8</v>
      </c>
      <c r="Z58" s="37"/>
      <c r="AA58" s="37">
        <v>30562</v>
      </c>
    </row>
    <row r="59" spans="1:27" s="31" customFormat="1" ht="30" x14ac:dyDescent="0.2">
      <c r="A59" s="38">
        <v>46</v>
      </c>
      <c r="B59" s="38">
        <v>1</v>
      </c>
      <c r="C59" s="39" t="s">
        <v>27</v>
      </c>
      <c r="D59" s="67">
        <v>424</v>
      </c>
      <c r="E59" s="39" t="s">
        <v>90</v>
      </c>
      <c r="F59" s="35">
        <f t="shared" si="9"/>
        <v>18127</v>
      </c>
      <c r="G59" s="40">
        <f t="shared" si="7"/>
        <v>18127</v>
      </c>
      <c r="H59" s="40"/>
      <c r="I59" s="45"/>
      <c r="J59" s="66">
        <v>18127</v>
      </c>
      <c r="K59" s="45"/>
      <c r="L59" s="45"/>
      <c r="M59" s="45"/>
      <c r="N59" s="45"/>
      <c r="O59" s="35">
        <f t="shared" si="8"/>
        <v>18127</v>
      </c>
      <c r="P59" s="40">
        <f t="shared" si="10"/>
        <v>18127</v>
      </c>
      <c r="Q59" s="40"/>
      <c r="R59" s="32"/>
      <c r="S59" s="46">
        <v>18127</v>
      </c>
      <c r="T59" s="32"/>
      <c r="U59" s="32"/>
      <c r="V59" s="32"/>
      <c r="W59" s="47"/>
      <c r="X59" s="48">
        <v>3</v>
      </c>
      <c r="Y59" s="42">
        <v>21.54</v>
      </c>
      <c r="Z59" s="37"/>
      <c r="AA59" s="37">
        <v>5000</v>
      </c>
    </row>
    <row r="60" spans="1:27" s="31" customFormat="1" x14ac:dyDescent="0.2">
      <c r="A60" s="38">
        <v>47</v>
      </c>
      <c r="B60" s="38">
        <v>1</v>
      </c>
      <c r="C60" s="39" t="s">
        <v>64</v>
      </c>
      <c r="D60" s="67">
        <v>1315</v>
      </c>
      <c r="E60" s="39" t="s">
        <v>91</v>
      </c>
      <c r="F60" s="43">
        <f t="shared" si="9"/>
        <v>17747</v>
      </c>
      <c r="G60" s="40">
        <f t="shared" si="7"/>
        <v>17747</v>
      </c>
      <c r="H60" s="40"/>
      <c r="I60" s="40"/>
      <c r="J60" s="40"/>
      <c r="K60" s="41"/>
      <c r="L60" s="41">
        <v>17747</v>
      </c>
      <c r="M60" s="41"/>
      <c r="N60" s="40"/>
      <c r="O60" s="35">
        <f t="shared" si="8"/>
        <v>0</v>
      </c>
      <c r="P60" s="40">
        <f t="shared" si="10"/>
        <v>0</v>
      </c>
      <c r="Q60" s="40"/>
      <c r="R60" s="40"/>
      <c r="S60" s="40"/>
      <c r="T60" s="41"/>
      <c r="U60" s="41">
        <v>0</v>
      </c>
      <c r="V60" s="41"/>
      <c r="W60" s="40"/>
      <c r="X60" s="42">
        <v>0</v>
      </c>
      <c r="Y60" s="42">
        <v>0</v>
      </c>
      <c r="Z60" s="37"/>
      <c r="AA60" s="37">
        <v>28230</v>
      </c>
    </row>
    <row r="61" spans="1:27" s="31" customFormat="1" x14ac:dyDescent="0.2">
      <c r="A61" s="38">
        <v>48</v>
      </c>
      <c r="B61" s="38">
        <v>1</v>
      </c>
      <c r="C61" s="39" t="s">
        <v>36</v>
      </c>
      <c r="D61" s="67">
        <v>278</v>
      </c>
      <c r="E61" s="39" t="s">
        <v>89</v>
      </c>
      <c r="F61" s="43">
        <f t="shared" si="9"/>
        <v>17600</v>
      </c>
      <c r="G61" s="40">
        <f t="shared" si="7"/>
        <v>17600</v>
      </c>
      <c r="H61" s="40"/>
      <c r="I61" s="40">
        <v>17600</v>
      </c>
      <c r="J61" s="40"/>
      <c r="K61" s="41"/>
      <c r="L61" s="41"/>
      <c r="M61" s="41"/>
      <c r="N61" s="40"/>
      <c r="O61" s="35">
        <f t="shared" si="8"/>
        <v>17429</v>
      </c>
      <c r="P61" s="40">
        <f t="shared" si="10"/>
        <v>17429</v>
      </c>
      <c r="Q61" s="40"/>
      <c r="R61" s="40">
        <v>17429</v>
      </c>
      <c r="S61" s="40"/>
      <c r="T61" s="41"/>
      <c r="U61" s="41"/>
      <c r="V61" s="41"/>
      <c r="W61" s="40"/>
      <c r="X61" s="42">
        <v>69</v>
      </c>
      <c r="Y61" s="48">
        <v>69.010000000000005</v>
      </c>
      <c r="Z61" s="37"/>
      <c r="AA61" s="37">
        <v>24481</v>
      </c>
    </row>
    <row r="62" spans="1:27" s="50" customFormat="1" ht="75" x14ac:dyDescent="0.2">
      <c r="A62" s="38">
        <v>49</v>
      </c>
      <c r="B62" s="38">
        <v>1</v>
      </c>
      <c r="C62" s="39" t="s">
        <v>27</v>
      </c>
      <c r="D62" s="67">
        <v>349</v>
      </c>
      <c r="E62" s="39" t="s">
        <v>94</v>
      </c>
      <c r="F62" s="35">
        <f t="shared" si="9"/>
        <v>15959</v>
      </c>
      <c r="G62" s="40">
        <f t="shared" si="7"/>
        <v>15959</v>
      </c>
      <c r="H62" s="40"/>
      <c r="I62" s="40"/>
      <c r="J62" s="40">
        <v>873</v>
      </c>
      <c r="K62" s="41"/>
      <c r="L62" s="41">
        <v>15086</v>
      </c>
      <c r="M62" s="41"/>
      <c r="N62" s="40"/>
      <c r="O62" s="35">
        <f t="shared" si="8"/>
        <v>15958</v>
      </c>
      <c r="P62" s="40">
        <f t="shared" si="10"/>
        <v>15958</v>
      </c>
      <c r="Q62" s="40"/>
      <c r="R62" s="40"/>
      <c r="S62" s="40">
        <v>873</v>
      </c>
      <c r="T62" s="41"/>
      <c r="U62" s="41">
        <v>15085</v>
      </c>
      <c r="V62" s="41"/>
      <c r="W62" s="40"/>
      <c r="X62" s="42">
        <v>76.400000000000006</v>
      </c>
      <c r="Y62" s="42">
        <v>64.69</v>
      </c>
      <c r="Z62" s="49"/>
      <c r="AA62" s="49">
        <v>23592</v>
      </c>
    </row>
    <row r="63" spans="1:27" s="31" customFormat="1" ht="45" x14ac:dyDescent="0.2">
      <c r="A63" s="38">
        <v>50</v>
      </c>
      <c r="B63" s="38">
        <v>1</v>
      </c>
      <c r="C63" s="39" t="s">
        <v>64</v>
      </c>
      <c r="D63" s="67">
        <v>1113</v>
      </c>
      <c r="E63" s="39" t="s">
        <v>65</v>
      </c>
      <c r="F63" s="43">
        <f t="shared" si="9"/>
        <v>15796</v>
      </c>
      <c r="G63" s="40">
        <f>H63+I63+J63+K63+L63+M63</f>
        <v>15796</v>
      </c>
      <c r="H63" s="40">
        <v>15796</v>
      </c>
      <c r="I63" s="40"/>
      <c r="J63" s="40"/>
      <c r="K63" s="41"/>
      <c r="L63" s="41"/>
      <c r="M63" s="41"/>
      <c r="N63" s="40"/>
      <c r="O63" s="35">
        <f t="shared" si="8"/>
        <v>15796</v>
      </c>
      <c r="P63" s="40">
        <f t="shared" si="10"/>
        <v>15796</v>
      </c>
      <c r="Q63" s="40">
        <v>15796</v>
      </c>
      <c r="R63" s="40"/>
      <c r="S63" s="40"/>
      <c r="T63" s="41"/>
      <c r="U63" s="41"/>
      <c r="V63" s="41"/>
      <c r="W63" s="40"/>
      <c r="X63" s="42">
        <v>60</v>
      </c>
      <c r="Y63" s="42">
        <v>16.149999999999999</v>
      </c>
      <c r="Z63" s="37"/>
      <c r="AA63" s="37">
        <v>20000</v>
      </c>
    </row>
    <row r="64" spans="1:27" s="31" customFormat="1" ht="30" x14ac:dyDescent="0.2">
      <c r="A64" s="38">
        <v>51</v>
      </c>
      <c r="B64" s="38">
        <v>1</v>
      </c>
      <c r="C64" s="39" t="s">
        <v>27</v>
      </c>
      <c r="D64" s="67">
        <v>397</v>
      </c>
      <c r="E64" s="39" t="s">
        <v>93</v>
      </c>
      <c r="F64" s="35">
        <f t="shared" si="9"/>
        <v>13011</v>
      </c>
      <c r="G64" s="40">
        <f t="shared" ref="G64:G82" si="11">I64+J64+K64+L64+M64</f>
        <v>13011</v>
      </c>
      <c r="H64" s="40"/>
      <c r="I64" s="40"/>
      <c r="J64" s="40">
        <v>13011</v>
      </c>
      <c r="K64" s="41"/>
      <c r="L64" s="41"/>
      <c r="M64" s="41"/>
      <c r="N64" s="40"/>
      <c r="O64" s="35">
        <f t="shared" si="8"/>
        <v>12949</v>
      </c>
      <c r="P64" s="40">
        <f t="shared" si="10"/>
        <v>12949</v>
      </c>
      <c r="Q64" s="40"/>
      <c r="R64" s="40"/>
      <c r="S64" s="40">
        <v>12949</v>
      </c>
      <c r="T64" s="41"/>
      <c r="U64" s="41"/>
      <c r="V64" s="41"/>
      <c r="W64" s="40"/>
      <c r="X64" s="42">
        <v>100</v>
      </c>
      <c r="Y64" s="42">
        <v>84.14</v>
      </c>
      <c r="Z64" s="37"/>
      <c r="AA64" s="37">
        <v>22500</v>
      </c>
    </row>
    <row r="65" spans="1:27" s="31" customFormat="1" x14ac:dyDescent="0.2">
      <c r="A65" s="38">
        <v>52</v>
      </c>
      <c r="B65" s="38">
        <v>1</v>
      </c>
      <c r="C65" s="39" t="s">
        <v>27</v>
      </c>
      <c r="D65" s="67">
        <v>814</v>
      </c>
      <c r="E65" s="39" t="s">
        <v>98</v>
      </c>
      <c r="F65" s="35">
        <f t="shared" si="9"/>
        <v>12215</v>
      </c>
      <c r="G65" s="40">
        <f t="shared" si="11"/>
        <v>12215</v>
      </c>
      <c r="H65" s="40"/>
      <c r="I65" s="40"/>
      <c r="J65" s="40"/>
      <c r="K65" s="41"/>
      <c r="L65" s="41">
        <v>12215</v>
      </c>
      <c r="M65" s="41"/>
      <c r="N65" s="40"/>
      <c r="O65" s="35">
        <f t="shared" si="8"/>
        <v>12211</v>
      </c>
      <c r="P65" s="40">
        <f t="shared" si="10"/>
        <v>12211</v>
      </c>
      <c r="Q65" s="40"/>
      <c r="R65" s="40"/>
      <c r="S65" s="40"/>
      <c r="T65" s="41"/>
      <c r="U65" s="41">
        <v>12211</v>
      </c>
      <c r="V65" s="41"/>
      <c r="W65" s="40"/>
      <c r="X65" s="42">
        <v>100</v>
      </c>
      <c r="Y65" s="42">
        <v>73.06</v>
      </c>
      <c r="Z65" s="37"/>
      <c r="AA65" s="37">
        <v>3385</v>
      </c>
    </row>
    <row r="66" spans="1:27" s="50" customFormat="1" x14ac:dyDescent="0.2">
      <c r="A66" s="38">
        <v>53</v>
      </c>
      <c r="B66" s="38">
        <v>1</v>
      </c>
      <c r="C66" s="39" t="s">
        <v>64</v>
      </c>
      <c r="D66" s="67">
        <v>1314</v>
      </c>
      <c r="E66" s="39" t="s">
        <v>97</v>
      </c>
      <c r="F66" s="43">
        <f t="shared" si="9"/>
        <v>11622</v>
      </c>
      <c r="G66" s="40">
        <f t="shared" si="11"/>
        <v>11622</v>
      </c>
      <c r="H66" s="40"/>
      <c r="I66" s="40"/>
      <c r="J66" s="40"/>
      <c r="K66" s="41"/>
      <c r="L66" s="41">
        <v>11622</v>
      </c>
      <c r="M66" s="41"/>
      <c r="N66" s="40"/>
      <c r="O66" s="35">
        <f t="shared" si="8"/>
        <v>0</v>
      </c>
      <c r="P66" s="40">
        <f t="shared" si="10"/>
        <v>0</v>
      </c>
      <c r="Q66" s="40"/>
      <c r="R66" s="40"/>
      <c r="S66" s="40"/>
      <c r="T66" s="41"/>
      <c r="U66" s="41">
        <v>0</v>
      </c>
      <c r="V66" s="41"/>
      <c r="W66" s="40"/>
      <c r="X66" s="42">
        <v>0</v>
      </c>
      <c r="Y66" s="42">
        <v>0</v>
      </c>
      <c r="Z66" s="49"/>
      <c r="AA66" s="49">
        <v>20080</v>
      </c>
    </row>
    <row r="67" spans="1:27" s="52" customFormat="1" x14ac:dyDescent="0.2">
      <c r="A67" s="38">
        <v>54</v>
      </c>
      <c r="B67" s="38">
        <v>1</v>
      </c>
      <c r="C67" s="62" t="s">
        <v>27</v>
      </c>
      <c r="D67" s="67">
        <v>982</v>
      </c>
      <c r="E67" s="62" t="s">
        <v>112</v>
      </c>
      <c r="F67" s="35">
        <f t="shared" si="9"/>
        <v>10566</v>
      </c>
      <c r="G67" s="40">
        <f t="shared" si="11"/>
        <v>10566</v>
      </c>
      <c r="H67" s="40"/>
      <c r="I67" s="63"/>
      <c r="J67" s="63"/>
      <c r="K67" s="64">
        <v>10566</v>
      </c>
      <c r="L67" s="64"/>
      <c r="M67" s="64"/>
      <c r="N67" s="63"/>
      <c r="O67" s="35">
        <f t="shared" si="8"/>
        <v>10566</v>
      </c>
      <c r="P67" s="40">
        <f t="shared" si="10"/>
        <v>10566</v>
      </c>
      <c r="Q67" s="40"/>
      <c r="R67" s="63"/>
      <c r="S67" s="63"/>
      <c r="T67" s="64">
        <v>10566</v>
      </c>
      <c r="U67" s="64"/>
      <c r="V67" s="64"/>
      <c r="W67" s="63"/>
      <c r="X67" s="65">
        <v>100</v>
      </c>
      <c r="Y67" s="42">
        <v>72.3</v>
      </c>
      <c r="Z67" s="51"/>
      <c r="AA67" s="51">
        <v>19078</v>
      </c>
    </row>
    <row r="68" spans="1:27" s="31" customFormat="1" ht="30" x14ac:dyDescent="0.2">
      <c r="A68" s="38">
        <v>55</v>
      </c>
      <c r="B68" s="38">
        <v>1</v>
      </c>
      <c r="C68" s="39" t="s">
        <v>27</v>
      </c>
      <c r="D68" s="67">
        <v>1001</v>
      </c>
      <c r="E68" s="39" t="s">
        <v>92</v>
      </c>
      <c r="F68" s="35">
        <f t="shared" si="9"/>
        <v>10507</v>
      </c>
      <c r="G68" s="40">
        <f t="shared" si="11"/>
        <v>10507</v>
      </c>
      <c r="H68" s="40"/>
      <c r="I68" s="40"/>
      <c r="J68" s="40"/>
      <c r="K68" s="41"/>
      <c r="L68" s="41">
        <v>10507</v>
      </c>
      <c r="M68" s="41"/>
      <c r="N68" s="40"/>
      <c r="O68" s="35">
        <f t="shared" si="8"/>
        <v>10505</v>
      </c>
      <c r="P68" s="40">
        <f t="shared" si="10"/>
        <v>10505</v>
      </c>
      <c r="Q68" s="40"/>
      <c r="R68" s="40"/>
      <c r="S68" s="40"/>
      <c r="T68" s="41"/>
      <c r="U68" s="41">
        <v>10505</v>
      </c>
      <c r="V68" s="41"/>
      <c r="W68" s="40"/>
      <c r="X68" s="42">
        <v>60</v>
      </c>
      <c r="Y68" s="60">
        <v>3.59</v>
      </c>
      <c r="Z68" s="37"/>
      <c r="AA68" s="37">
        <v>18564</v>
      </c>
    </row>
    <row r="69" spans="1:27" s="31" customFormat="1" x14ac:dyDescent="0.2">
      <c r="A69" s="38">
        <v>56</v>
      </c>
      <c r="B69" s="38">
        <v>1</v>
      </c>
      <c r="C69" s="61" t="s">
        <v>100</v>
      </c>
      <c r="D69" s="66">
        <v>55</v>
      </c>
      <c r="E69" s="61" t="s">
        <v>101</v>
      </c>
      <c r="F69" s="43">
        <f t="shared" si="9"/>
        <v>10436</v>
      </c>
      <c r="G69" s="41">
        <f t="shared" si="11"/>
        <v>10436</v>
      </c>
      <c r="H69" s="41"/>
      <c r="I69" s="41">
        <v>10215</v>
      </c>
      <c r="J69" s="41"/>
      <c r="K69" s="41"/>
      <c r="L69" s="41"/>
      <c r="M69" s="41">
        <v>221</v>
      </c>
      <c r="N69" s="41"/>
      <c r="O69" s="35">
        <f t="shared" si="8"/>
        <v>10320</v>
      </c>
      <c r="P69" s="40">
        <f t="shared" si="10"/>
        <v>10320</v>
      </c>
      <c r="Q69" s="41"/>
      <c r="R69" s="41">
        <v>10120</v>
      </c>
      <c r="S69" s="41"/>
      <c r="T69" s="41"/>
      <c r="U69" s="41"/>
      <c r="V69" s="41">
        <v>200</v>
      </c>
      <c r="W69" s="41"/>
      <c r="X69" s="48">
        <v>99.5</v>
      </c>
      <c r="Y69" s="42">
        <v>62.47</v>
      </c>
      <c r="Z69" s="37"/>
      <c r="AA69" s="37">
        <v>11143</v>
      </c>
    </row>
    <row r="70" spans="1:27" s="31" customFormat="1" ht="30" x14ac:dyDescent="0.2">
      <c r="A70" s="38">
        <v>57</v>
      </c>
      <c r="B70" s="38">
        <v>1</v>
      </c>
      <c r="C70" s="39" t="s">
        <v>27</v>
      </c>
      <c r="D70" s="67">
        <v>1085</v>
      </c>
      <c r="E70" s="39" t="s">
        <v>107</v>
      </c>
      <c r="F70" s="35">
        <f t="shared" si="9"/>
        <v>10406</v>
      </c>
      <c r="G70" s="40">
        <f t="shared" si="11"/>
        <v>10406</v>
      </c>
      <c r="H70" s="40"/>
      <c r="I70" s="40"/>
      <c r="J70" s="40"/>
      <c r="K70" s="41"/>
      <c r="L70" s="41">
        <v>10406</v>
      </c>
      <c r="M70" s="41"/>
      <c r="N70" s="40"/>
      <c r="O70" s="35">
        <f t="shared" si="8"/>
        <v>10386</v>
      </c>
      <c r="P70" s="40">
        <f t="shared" si="10"/>
        <v>10386</v>
      </c>
      <c r="Q70" s="40"/>
      <c r="R70" s="40"/>
      <c r="S70" s="40"/>
      <c r="T70" s="41"/>
      <c r="U70" s="41">
        <v>10386</v>
      </c>
      <c r="V70" s="41"/>
      <c r="W70" s="40"/>
      <c r="X70" s="42">
        <v>100</v>
      </c>
      <c r="Y70" s="42">
        <v>52.32</v>
      </c>
      <c r="Z70" s="37"/>
      <c r="AA70" s="37">
        <v>10000</v>
      </c>
    </row>
    <row r="71" spans="1:27" s="31" customFormat="1" ht="30" x14ac:dyDescent="0.2">
      <c r="A71" s="38">
        <v>58</v>
      </c>
      <c r="B71" s="38">
        <v>1</v>
      </c>
      <c r="C71" s="39" t="s">
        <v>27</v>
      </c>
      <c r="D71" s="67">
        <v>1174</v>
      </c>
      <c r="E71" s="39" t="s">
        <v>105</v>
      </c>
      <c r="F71" s="35">
        <f t="shared" si="9"/>
        <v>10153</v>
      </c>
      <c r="G71" s="40">
        <f t="shared" si="11"/>
        <v>10153</v>
      </c>
      <c r="H71" s="40"/>
      <c r="I71" s="40"/>
      <c r="J71" s="40"/>
      <c r="K71" s="41">
        <v>10153</v>
      </c>
      <c r="L71" s="41"/>
      <c r="M71" s="41"/>
      <c r="N71" s="40"/>
      <c r="O71" s="35">
        <f t="shared" si="8"/>
        <v>10152</v>
      </c>
      <c r="P71" s="40">
        <f t="shared" si="10"/>
        <v>10152</v>
      </c>
      <c r="Q71" s="40"/>
      <c r="R71" s="40"/>
      <c r="S71" s="40"/>
      <c r="T71" s="41">
        <v>10152</v>
      </c>
      <c r="U71" s="41"/>
      <c r="V71" s="41"/>
      <c r="W71" s="40"/>
      <c r="X71" s="42">
        <v>100</v>
      </c>
      <c r="Y71" s="42">
        <v>118.81</v>
      </c>
      <c r="Z71" s="37"/>
      <c r="AA71" s="37">
        <v>0</v>
      </c>
    </row>
    <row r="72" spans="1:27" s="31" customFormat="1" ht="30" x14ac:dyDescent="0.2">
      <c r="A72" s="38">
        <v>59</v>
      </c>
      <c r="B72" s="38">
        <v>1</v>
      </c>
      <c r="C72" s="39" t="s">
        <v>27</v>
      </c>
      <c r="D72" s="67">
        <v>369</v>
      </c>
      <c r="E72" s="39" t="s">
        <v>56</v>
      </c>
      <c r="F72" s="35">
        <f t="shared" si="9"/>
        <v>8789</v>
      </c>
      <c r="G72" s="40">
        <f t="shared" si="11"/>
        <v>8789</v>
      </c>
      <c r="H72" s="40"/>
      <c r="I72" s="40"/>
      <c r="J72" s="40"/>
      <c r="K72" s="41"/>
      <c r="L72" s="41">
        <v>8789</v>
      </c>
      <c r="M72" s="41"/>
      <c r="N72" s="40"/>
      <c r="O72" s="35">
        <f t="shared" si="8"/>
        <v>8782</v>
      </c>
      <c r="P72" s="40">
        <f t="shared" si="10"/>
        <v>8782</v>
      </c>
      <c r="Q72" s="40"/>
      <c r="R72" s="40"/>
      <c r="S72" s="40"/>
      <c r="T72" s="41"/>
      <c r="U72" s="41">
        <v>8782</v>
      </c>
      <c r="V72" s="41"/>
      <c r="W72" s="40"/>
      <c r="X72" s="42">
        <v>24.89</v>
      </c>
      <c r="Y72" s="42">
        <v>32.42</v>
      </c>
      <c r="Z72" s="37"/>
      <c r="AA72" s="37">
        <v>17747</v>
      </c>
    </row>
    <row r="73" spans="1:27" s="31" customFormat="1" x14ac:dyDescent="0.2">
      <c r="A73" s="38">
        <v>60</v>
      </c>
      <c r="B73" s="38">
        <v>1</v>
      </c>
      <c r="C73" s="39" t="s">
        <v>64</v>
      </c>
      <c r="D73" s="67">
        <v>1313</v>
      </c>
      <c r="E73" s="39" t="s">
        <v>109</v>
      </c>
      <c r="F73" s="43">
        <f t="shared" si="9"/>
        <v>8041</v>
      </c>
      <c r="G73" s="40">
        <f t="shared" si="11"/>
        <v>8041</v>
      </c>
      <c r="H73" s="40"/>
      <c r="I73" s="40"/>
      <c r="J73" s="40"/>
      <c r="K73" s="41"/>
      <c r="L73" s="41">
        <v>8041</v>
      </c>
      <c r="M73" s="41"/>
      <c r="N73" s="40"/>
      <c r="O73" s="35">
        <f t="shared" si="8"/>
        <v>0</v>
      </c>
      <c r="P73" s="40">
        <f t="shared" si="10"/>
        <v>0</v>
      </c>
      <c r="Q73" s="40"/>
      <c r="R73" s="40"/>
      <c r="S73" s="40"/>
      <c r="T73" s="41"/>
      <c r="U73" s="41">
        <v>0</v>
      </c>
      <c r="V73" s="41"/>
      <c r="W73" s="40"/>
      <c r="X73" s="42">
        <v>0</v>
      </c>
      <c r="Y73" s="42">
        <v>0</v>
      </c>
      <c r="Z73" s="37"/>
      <c r="AA73" s="37">
        <v>15352</v>
      </c>
    </row>
    <row r="74" spans="1:27" s="50" customFormat="1" x14ac:dyDescent="0.2">
      <c r="A74" s="38">
        <v>61</v>
      </c>
      <c r="B74" s="38">
        <v>1</v>
      </c>
      <c r="C74" s="39" t="s">
        <v>27</v>
      </c>
      <c r="D74" s="67">
        <v>1322</v>
      </c>
      <c r="E74" s="39" t="s">
        <v>95</v>
      </c>
      <c r="F74" s="35">
        <f t="shared" si="9"/>
        <v>6593</v>
      </c>
      <c r="G74" s="40">
        <f t="shared" si="11"/>
        <v>6593</v>
      </c>
      <c r="H74" s="40"/>
      <c r="I74" s="40"/>
      <c r="J74" s="40"/>
      <c r="K74" s="41"/>
      <c r="L74" s="41">
        <v>6593</v>
      </c>
      <c r="M74" s="41"/>
      <c r="N74" s="40"/>
      <c r="O74" s="35">
        <f t="shared" si="8"/>
        <v>6592</v>
      </c>
      <c r="P74" s="40">
        <f t="shared" si="10"/>
        <v>6592</v>
      </c>
      <c r="Q74" s="40"/>
      <c r="R74" s="40"/>
      <c r="S74" s="40"/>
      <c r="T74" s="41"/>
      <c r="U74" s="41">
        <v>6592</v>
      </c>
      <c r="V74" s="41"/>
      <c r="W74" s="40"/>
      <c r="X74" s="42">
        <v>0</v>
      </c>
      <c r="Y74" s="42">
        <v>0</v>
      </c>
      <c r="Z74" s="37"/>
      <c r="AA74" s="37">
        <v>14511</v>
      </c>
    </row>
    <row r="75" spans="1:27" s="31" customFormat="1" ht="30" x14ac:dyDescent="0.2">
      <c r="A75" s="38">
        <v>62</v>
      </c>
      <c r="B75" s="38">
        <v>1</v>
      </c>
      <c r="C75" s="39" t="s">
        <v>27</v>
      </c>
      <c r="D75" s="67">
        <v>1237</v>
      </c>
      <c r="E75" s="39" t="s">
        <v>113</v>
      </c>
      <c r="F75" s="35">
        <f t="shared" si="9"/>
        <v>5976</v>
      </c>
      <c r="G75" s="40">
        <f t="shared" si="11"/>
        <v>62</v>
      </c>
      <c r="H75" s="40"/>
      <c r="I75" s="40"/>
      <c r="J75" s="40">
        <v>62</v>
      </c>
      <c r="K75" s="41"/>
      <c r="L75" s="41"/>
      <c r="M75" s="41"/>
      <c r="N75" s="40">
        <v>5914</v>
      </c>
      <c r="O75" s="35">
        <f t="shared" si="8"/>
        <v>61</v>
      </c>
      <c r="P75" s="40">
        <f t="shared" si="10"/>
        <v>61</v>
      </c>
      <c r="Q75" s="40"/>
      <c r="R75" s="40"/>
      <c r="S75" s="40">
        <v>61</v>
      </c>
      <c r="T75" s="41"/>
      <c r="U75" s="41"/>
      <c r="V75" s="41"/>
      <c r="W75" s="40"/>
      <c r="X75" s="42">
        <v>76</v>
      </c>
      <c r="Y75" s="42">
        <v>47.21</v>
      </c>
      <c r="Z75" s="49"/>
      <c r="AA75" s="49">
        <v>14348</v>
      </c>
    </row>
    <row r="76" spans="1:27" s="50" customFormat="1" ht="30" x14ac:dyDescent="0.2">
      <c r="A76" s="38">
        <v>63</v>
      </c>
      <c r="B76" s="38">
        <v>1</v>
      </c>
      <c r="C76" s="39" t="s">
        <v>27</v>
      </c>
      <c r="D76" s="67">
        <v>1304</v>
      </c>
      <c r="E76" s="39" t="s">
        <v>77</v>
      </c>
      <c r="F76" s="35">
        <f t="shared" si="9"/>
        <v>5695</v>
      </c>
      <c r="G76" s="40">
        <f t="shared" si="11"/>
        <v>5695</v>
      </c>
      <c r="H76" s="40"/>
      <c r="I76" s="40"/>
      <c r="J76" s="40"/>
      <c r="K76" s="41"/>
      <c r="L76" s="41">
        <v>5695</v>
      </c>
      <c r="M76" s="41"/>
      <c r="N76" s="40"/>
      <c r="O76" s="35">
        <f t="shared" si="8"/>
        <v>5694</v>
      </c>
      <c r="P76" s="40">
        <f t="shared" si="10"/>
        <v>5694</v>
      </c>
      <c r="Q76" s="40"/>
      <c r="R76" s="40"/>
      <c r="S76" s="40"/>
      <c r="T76" s="41"/>
      <c r="U76" s="41">
        <v>5694</v>
      </c>
      <c r="V76" s="41"/>
      <c r="W76" s="40"/>
      <c r="X76" s="42">
        <v>0.16</v>
      </c>
      <c r="Y76" s="60">
        <v>14.04</v>
      </c>
      <c r="Z76" s="37"/>
      <c r="AA76" s="37">
        <v>14311</v>
      </c>
    </row>
    <row r="77" spans="1:27" s="31" customFormat="1" ht="15.75" customHeight="1" x14ac:dyDescent="0.2">
      <c r="A77" s="38">
        <v>64</v>
      </c>
      <c r="B77" s="38">
        <v>1</v>
      </c>
      <c r="C77" s="39" t="s">
        <v>27</v>
      </c>
      <c r="D77" s="67">
        <v>985</v>
      </c>
      <c r="E77" s="39" t="s">
        <v>110</v>
      </c>
      <c r="F77" s="35">
        <f t="shared" si="9"/>
        <v>5470</v>
      </c>
      <c r="G77" s="40">
        <f t="shared" si="11"/>
        <v>5470</v>
      </c>
      <c r="H77" s="40"/>
      <c r="I77" s="40"/>
      <c r="J77" s="40"/>
      <c r="K77" s="41">
        <v>11</v>
      </c>
      <c r="L77" s="41">
        <v>5459</v>
      </c>
      <c r="M77" s="41"/>
      <c r="N77" s="40"/>
      <c r="O77" s="35">
        <f t="shared" ref="O77:O108" si="12">P77+W77</f>
        <v>5468</v>
      </c>
      <c r="P77" s="40">
        <f t="shared" si="10"/>
        <v>5468</v>
      </c>
      <c r="Q77" s="40"/>
      <c r="R77" s="40"/>
      <c r="S77" s="40"/>
      <c r="T77" s="41">
        <v>10</v>
      </c>
      <c r="U77" s="41">
        <v>5458</v>
      </c>
      <c r="V77" s="41"/>
      <c r="W77" s="40"/>
      <c r="X77" s="42">
        <v>97</v>
      </c>
      <c r="Y77" s="42">
        <v>59.55</v>
      </c>
      <c r="Z77" s="49"/>
      <c r="AA77" s="49">
        <v>13970</v>
      </c>
    </row>
    <row r="78" spans="1:27" s="31" customFormat="1" ht="30" x14ac:dyDescent="0.2">
      <c r="A78" s="38">
        <v>65</v>
      </c>
      <c r="B78" s="38">
        <v>1</v>
      </c>
      <c r="C78" s="39" t="s">
        <v>27</v>
      </c>
      <c r="D78" s="67">
        <v>975</v>
      </c>
      <c r="E78" s="39" t="s">
        <v>135</v>
      </c>
      <c r="F78" s="35">
        <f t="shared" ref="F78:F109" si="13">G78+N78</f>
        <v>5404</v>
      </c>
      <c r="G78" s="40">
        <f t="shared" si="11"/>
        <v>5404</v>
      </c>
      <c r="H78" s="40"/>
      <c r="I78" s="40"/>
      <c r="J78" s="40"/>
      <c r="K78" s="41">
        <v>5404</v>
      </c>
      <c r="L78" s="41"/>
      <c r="M78" s="41"/>
      <c r="N78" s="40"/>
      <c r="O78" s="35">
        <f t="shared" si="12"/>
        <v>4698</v>
      </c>
      <c r="P78" s="40">
        <f t="shared" ref="P78:P109" si="14">R78+S78+T78+U78+V78+Q78</f>
        <v>4698</v>
      </c>
      <c r="Q78" s="40"/>
      <c r="R78" s="40"/>
      <c r="S78" s="40"/>
      <c r="T78" s="41">
        <v>4698</v>
      </c>
      <c r="U78" s="41"/>
      <c r="V78" s="41"/>
      <c r="W78" s="40"/>
      <c r="X78" s="42">
        <v>100</v>
      </c>
      <c r="Y78" s="42">
        <v>96.74</v>
      </c>
      <c r="Z78" s="37"/>
      <c r="AA78" s="37">
        <v>11622</v>
      </c>
    </row>
    <row r="79" spans="1:27" s="31" customFormat="1" ht="30" x14ac:dyDescent="0.2">
      <c r="A79" s="38">
        <v>66</v>
      </c>
      <c r="B79" s="38">
        <v>1</v>
      </c>
      <c r="C79" s="39" t="s">
        <v>27</v>
      </c>
      <c r="D79" s="123">
        <v>1366</v>
      </c>
      <c r="E79" s="39" t="s">
        <v>114</v>
      </c>
      <c r="F79" s="35">
        <f t="shared" si="13"/>
        <v>5390</v>
      </c>
      <c r="G79" s="40">
        <f t="shared" si="11"/>
        <v>5390</v>
      </c>
      <c r="H79" s="40"/>
      <c r="I79" s="45"/>
      <c r="J79" s="45"/>
      <c r="K79" s="45"/>
      <c r="L79" s="40">
        <v>5390</v>
      </c>
      <c r="M79" s="45"/>
      <c r="N79" s="45"/>
      <c r="O79" s="35">
        <f t="shared" si="12"/>
        <v>4544</v>
      </c>
      <c r="P79" s="40">
        <f t="shared" si="14"/>
        <v>4544</v>
      </c>
      <c r="Q79" s="40"/>
      <c r="R79" s="32"/>
      <c r="S79" s="40"/>
      <c r="T79" s="32"/>
      <c r="U79" s="46">
        <v>4544</v>
      </c>
      <c r="V79" s="32"/>
      <c r="W79" s="47"/>
      <c r="X79" s="48">
        <v>0</v>
      </c>
      <c r="Y79" s="42">
        <v>7.0000000000000007E-2</v>
      </c>
      <c r="Z79" s="37"/>
      <c r="AA79" s="37">
        <v>11228</v>
      </c>
    </row>
    <row r="80" spans="1:27" s="31" customFormat="1" ht="30" x14ac:dyDescent="0.2">
      <c r="A80" s="38">
        <v>67</v>
      </c>
      <c r="B80" s="38">
        <v>1</v>
      </c>
      <c r="C80" s="53" t="s">
        <v>27</v>
      </c>
      <c r="D80" s="124">
        <v>418</v>
      </c>
      <c r="E80" s="53" t="s">
        <v>117</v>
      </c>
      <c r="F80" s="43">
        <f t="shared" si="13"/>
        <v>5028</v>
      </c>
      <c r="G80" s="54">
        <f t="shared" si="11"/>
        <v>5028</v>
      </c>
      <c r="H80" s="54"/>
      <c r="I80" s="54"/>
      <c r="J80" s="54"/>
      <c r="K80" s="54"/>
      <c r="L80" s="54"/>
      <c r="M80" s="54">
        <v>5028</v>
      </c>
      <c r="N80" s="54"/>
      <c r="O80" s="43">
        <f t="shared" si="12"/>
        <v>5028</v>
      </c>
      <c r="P80" s="40">
        <f t="shared" si="14"/>
        <v>5028</v>
      </c>
      <c r="Q80" s="54"/>
      <c r="R80" s="54"/>
      <c r="S80" s="54"/>
      <c r="T80" s="54"/>
      <c r="U80" s="54"/>
      <c r="V80" s="54">
        <v>5028</v>
      </c>
      <c r="W80" s="54"/>
      <c r="X80" s="55">
        <v>100</v>
      </c>
      <c r="Y80" s="42">
        <v>59.04</v>
      </c>
      <c r="Z80" s="37"/>
      <c r="AA80" s="37">
        <v>11225</v>
      </c>
    </row>
    <row r="81" spans="1:27" s="50" customFormat="1" x14ac:dyDescent="0.2">
      <c r="A81" s="38">
        <v>68</v>
      </c>
      <c r="B81" s="38">
        <v>1</v>
      </c>
      <c r="C81" s="39" t="s">
        <v>27</v>
      </c>
      <c r="D81" s="67">
        <v>413</v>
      </c>
      <c r="E81" s="39" t="s">
        <v>118</v>
      </c>
      <c r="F81" s="35">
        <f t="shared" si="13"/>
        <v>4578</v>
      </c>
      <c r="G81" s="40">
        <f t="shared" si="11"/>
        <v>4578</v>
      </c>
      <c r="H81" s="40"/>
      <c r="I81" s="40"/>
      <c r="J81" s="40"/>
      <c r="K81" s="41">
        <v>4578</v>
      </c>
      <c r="L81" s="41"/>
      <c r="M81" s="41"/>
      <c r="N81" s="40"/>
      <c r="O81" s="35">
        <f t="shared" si="12"/>
        <v>4577</v>
      </c>
      <c r="P81" s="40">
        <f t="shared" si="14"/>
        <v>4577</v>
      </c>
      <c r="Q81" s="40"/>
      <c r="R81" s="40"/>
      <c r="S81" s="40"/>
      <c r="T81" s="41">
        <v>4577</v>
      </c>
      <c r="U81" s="41"/>
      <c r="V81" s="41"/>
      <c r="W81" s="40"/>
      <c r="X81" s="42">
        <v>99.5</v>
      </c>
      <c r="Y81" s="42">
        <v>123.22</v>
      </c>
      <c r="Z81" s="49"/>
      <c r="AA81" s="49">
        <v>11000</v>
      </c>
    </row>
    <row r="82" spans="1:27" s="31" customFormat="1" x14ac:dyDescent="0.2">
      <c r="A82" s="38">
        <v>69</v>
      </c>
      <c r="B82" s="38">
        <v>1</v>
      </c>
      <c r="C82" s="53" t="s">
        <v>27</v>
      </c>
      <c r="D82" s="124">
        <v>418</v>
      </c>
      <c r="E82" s="53" t="s">
        <v>99</v>
      </c>
      <c r="F82" s="43">
        <f t="shared" si="13"/>
        <v>4339</v>
      </c>
      <c r="G82" s="54">
        <f t="shared" si="11"/>
        <v>4339</v>
      </c>
      <c r="H82" s="54"/>
      <c r="I82" s="54"/>
      <c r="J82" s="54">
        <v>0</v>
      </c>
      <c r="K82" s="54"/>
      <c r="L82" s="54"/>
      <c r="M82" s="54">
        <v>4339</v>
      </c>
      <c r="N82" s="54"/>
      <c r="O82" s="43">
        <f t="shared" si="12"/>
        <v>4339</v>
      </c>
      <c r="P82" s="40">
        <f t="shared" si="14"/>
        <v>4339</v>
      </c>
      <c r="Q82" s="54"/>
      <c r="R82" s="54"/>
      <c r="S82" s="54"/>
      <c r="T82" s="54"/>
      <c r="U82" s="54"/>
      <c r="V82" s="54">
        <v>4339</v>
      </c>
      <c r="W82" s="54"/>
      <c r="X82" s="55">
        <v>100</v>
      </c>
      <c r="Y82" s="42">
        <v>72.239999999999995</v>
      </c>
      <c r="Z82" s="37"/>
      <c r="AA82" s="37">
        <v>11000</v>
      </c>
    </row>
    <row r="83" spans="1:27" s="31" customFormat="1" x14ac:dyDescent="0.2">
      <c r="A83" s="38">
        <v>70</v>
      </c>
      <c r="B83" s="38">
        <v>1</v>
      </c>
      <c r="C83" s="39" t="s">
        <v>54</v>
      </c>
      <c r="D83" s="67">
        <v>1376</v>
      </c>
      <c r="E83" s="39" t="s">
        <v>121</v>
      </c>
      <c r="F83" s="43">
        <f t="shared" si="13"/>
        <v>3716</v>
      </c>
      <c r="G83" s="40">
        <f>I83+J83+K83+L83+M419+H83</f>
        <v>3716</v>
      </c>
      <c r="H83" s="40">
        <v>3716</v>
      </c>
      <c r="I83" s="45"/>
      <c r="J83" s="45"/>
      <c r="K83" s="45"/>
      <c r="L83" s="45"/>
      <c r="M83" s="45"/>
      <c r="N83" s="45"/>
      <c r="O83" s="35">
        <f t="shared" si="12"/>
        <v>3400</v>
      </c>
      <c r="P83" s="40">
        <f t="shared" si="14"/>
        <v>3400</v>
      </c>
      <c r="Q83" s="40">
        <v>3400</v>
      </c>
      <c r="R83" s="32"/>
      <c r="S83" s="32"/>
      <c r="T83" s="32"/>
      <c r="U83" s="32"/>
      <c r="V83" s="32"/>
      <c r="W83" s="47"/>
      <c r="X83" s="48">
        <v>70</v>
      </c>
      <c r="Y83" s="60">
        <v>23</v>
      </c>
      <c r="Z83" s="37"/>
      <c r="AA83" s="37">
        <v>10000</v>
      </c>
    </row>
    <row r="84" spans="1:27" s="50" customFormat="1" x14ac:dyDescent="0.2">
      <c r="A84" s="38">
        <v>71</v>
      </c>
      <c r="B84" s="38">
        <v>1</v>
      </c>
      <c r="C84" s="39" t="s">
        <v>27</v>
      </c>
      <c r="D84" s="67">
        <v>1296</v>
      </c>
      <c r="E84" s="39" t="s">
        <v>87</v>
      </c>
      <c r="F84" s="35">
        <f t="shared" si="13"/>
        <v>3208</v>
      </c>
      <c r="G84" s="40">
        <f t="shared" ref="G84:G90" si="15">I84+J84+K84+L84+M84</f>
        <v>3208</v>
      </c>
      <c r="H84" s="40"/>
      <c r="I84" s="40"/>
      <c r="J84" s="40"/>
      <c r="K84" s="41"/>
      <c r="L84" s="41">
        <v>3208</v>
      </c>
      <c r="M84" s="41"/>
      <c r="N84" s="40"/>
      <c r="O84" s="35">
        <f t="shared" si="12"/>
        <v>3207</v>
      </c>
      <c r="P84" s="40">
        <f t="shared" si="14"/>
        <v>3207</v>
      </c>
      <c r="Q84" s="40"/>
      <c r="R84" s="40"/>
      <c r="S84" s="40"/>
      <c r="T84" s="41"/>
      <c r="U84" s="41">
        <v>3207</v>
      </c>
      <c r="V84" s="41"/>
      <c r="W84" s="40"/>
      <c r="X84" s="42">
        <v>0.23</v>
      </c>
      <c r="Y84" s="42">
        <v>0.05</v>
      </c>
      <c r="Z84" s="49"/>
      <c r="AA84" s="49">
        <v>10225</v>
      </c>
    </row>
    <row r="85" spans="1:27" s="52" customFormat="1" x14ac:dyDescent="0.2">
      <c r="A85" s="38">
        <v>72</v>
      </c>
      <c r="B85" s="38">
        <v>1</v>
      </c>
      <c r="C85" s="39" t="s">
        <v>27</v>
      </c>
      <c r="D85" s="67">
        <v>873</v>
      </c>
      <c r="E85" s="69" t="s">
        <v>174</v>
      </c>
      <c r="F85" s="35">
        <f t="shared" si="13"/>
        <v>3091</v>
      </c>
      <c r="G85" s="40">
        <f t="shared" si="15"/>
        <v>3091</v>
      </c>
      <c r="H85" s="40"/>
      <c r="I85" s="40"/>
      <c r="J85" s="40"/>
      <c r="K85" s="41">
        <v>3091</v>
      </c>
      <c r="L85" s="41"/>
      <c r="M85" s="41"/>
      <c r="N85" s="40"/>
      <c r="O85" s="35">
        <f t="shared" si="12"/>
        <v>3090</v>
      </c>
      <c r="P85" s="40">
        <f t="shared" si="14"/>
        <v>3090</v>
      </c>
      <c r="Q85" s="40"/>
      <c r="R85" s="40"/>
      <c r="S85" s="40"/>
      <c r="T85" s="41">
        <v>3090</v>
      </c>
      <c r="U85" s="41"/>
      <c r="V85" s="41"/>
      <c r="W85" s="40"/>
      <c r="X85" s="42">
        <v>99.9</v>
      </c>
      <c r="Y85" s="48">
        <v>72.66</v>
      </c>
      <c r="Z85" s="51"/>
      <c r="AA85" s="51">
        <v>10000</v>
      </c>
    </row>
    <row r="86" spans="1:27" s="31" customFormat="1" ht="30" x14ac:dyDescent="0.2">
      <c r="A86" s="38">
        <v>73</v>
      </c>
      <c r="B86" s="38">
        <v>1</v>
      </c>
      <c r="C86" s="39" t="s">
        <v>27</v>
      </c>
      <c r="D86" s="67">
        <v>1288</v>
      </c>
      <c r="E86" s="39" t="s">
        <v>88</v>
      </c>
      <c r="F86" s="35">
        <f t="shared" si="13"/>
        <v>2743</v>
      </c>
      <c r="G86" s="40">
        <f t="shared" si="15"/>
        <v>2743</v>
      </c>
      <c r="H86" s="40"/>
      <c r="I86" s="40"/>
      <c r="J86" s="40"/>
      <c r="K86" s="41"/>
      <c r="L86" s="41">
        <v>2743</v>
      </c>
      <c r="M86" s="41"/>
      <c r="N86" s="40"/>
      <c r="O86" s="35">
        <f t="shared" si="12"/>
        <v>2704</v>
      </c>
      <c r="P86" s="40">
        <f t="shared" si="14"/>
        <v>2704</v>
      </c>
      <c r="Q86" s="40"/>
      <c r="R86" s="40"/>
      <c r="S86" s="40"/>
      <c r="T86" s="41"/>
      <c r="U86" s="41">
        <v>2704</v>
      </c>
      <c r="V86" s="41"/>
      <c r="W86" s="40"/>
      <c r="X86" s="42">
        <v>0</v>
      </c>
      <c r="Y86" s="42">
        <v>3.34</v>
      </c>
      <c r="Z86" s="37"/>
      <c r="AA86" s="37">
        <v>900</v>
      </c>
    </row>
    <row r="87" spans="1:27" s="31" customFormat="1" x14ac:dyDescent="0.2">
      <c r="A87" s="38">
        <v>74</v>
      </c>
      <c r="B87" s="38">
        <v>1</v>
      </c>
      <c r="C87" s="39" t="s">
        <v>27</v>
      </c>
      <c r="D87" s="67">
        <v>989</v>
      </c>
      <c r="E87" s="39" t="s">
        <v>104</v>
      </c>
      <c r="F87" s="35">
        <f t="shared" si="13"/>
        <v>2686</v>
      </c>
      <c r="G87" s="40">
        <f t="shared" si="15"/>
        <v>2686</v>
      </c>
      <c r="H87" s="40"/>
      <c r="I87" s="40"/>
      <c r="J87" s="40"/>
      <c r="K87" s="41">
        <v>2686</v>
      </c>
      <c r="L87" s="41"/>
      <c r="M87" s="41"/>
      <c r="N87" s="40"/>
      <c r="O87" s="35">
        <f t="shared" si="12"/>
        <v>2686</v>
      </c>
      <c r="P87" s="40">
        <f t="shared" si="14"/>
        <v>2686</v>
      </c>
      <c r="Q87" s="40"/>
      <c r="R87" s="40"/>
      <c r="S87" s="40"/>
      <c r="T87" s="41">
        <v>2686</v>
      </c>
      <c r="U87" s="41"/>
      <c r="V87" s="41"/>
      <c r="W87" s="40"/>
      <c r="X87" s="42">
        <v>98.92</v>
      </c>
      <c r="Y87" s="42">
        <v>79.53</v>
      </c>
      <c r="Z87" s="37"/>
      <c r="AA87" s="37">
        <v>8106</v>
      </c>
    </row>
    <row r="88" spans="1:27" s="31" customFormat="1" ht="30" x14ac:dyDescent="0.2">
      <c r="A88" s="38">
        <v>75</v>
      </c>
      <c r="B88" s="38">
        <v>1</v>
      </c>
      <c r="C88" s="39" t="s">
        <v>27</v>
      </c>
      <c r="D88" s="123">
        <v>1368</v>
      </c>
      <c r="E88" s="39" t="s">
        <v>126</v>
      </c>
      <c r="F88" s="35">
        <f t="shared" si="13"/>
        <v>2613</v>
      </c>
      <c r="G88" s="40">
        <f t="shared" si="15"/>
        <v>2613</v>
      </c>
      <c r="H88" s="40"/>
      <c r="I88" s="45"/>
      <c r="J88" s="45"/>
      <c r="K88" s="45"/>
      <c r="L88" s="40">
        <v>2613</v>
      </c>
      <c r="M88" s="45"/>
      <c r="N88" s="45"/>
      <c r="O88" s="35">
        <f t="shared" si="12"/>
        <v>217</v>
      </c>
      <c r="P88" s="40">
        <f t="shared" si="14"/>
        <v>217</v>
      </c>
      <c r="Q88" s="40"/>
      <c r="R88" s="32"/>
      <c r="S88" s="40"/>
      <c r="T88" s="32"/>
      <c r="U88" s="32">
        <v>217</v>
      </c>
      <c r="V88" s="32"/>
      <c r="W88" s="47"/>
      <c r="X88" s="48">
        <v>0</v>
      </c>
      <c r="Y88" s="42">
        <v>0</v>
      </c>
      <c r="Z88" s="37"/>
      <c r="AA88" s="37">
        <v>8041</v>
      </c>
    </row>
    <row r="89" spans="1:27" s="31" customFormat="1" ht="30" x14ac:dyDescent="0.2">
      <c r="A89" s="38">
        <v>76</v>
      </c>
      <c r="B89" s="38">
        <v>1</v>
      </c>
      <c r="C89" s="39" t="s">
        <v>57</v>
      </c>
      <c r="D89" s="67">
        <v>1107</v>
      </c>
      <c r="E89" s="39" t="s">
        <v>78</v>
      </c>
      <c r="F89" s="41">
        <f t="shared" si="13"/>
        <v>2057</v>
      </c>
      <c r="G89" s="40">
        <f t="shared" si="15"/>
        <v>2057</v>
      </c>
      <c r="H89" s="40"/>
      <c r="I89" s="40"/>
      <c r="J89" s="40">
        <v>2057</v>
      </c>
      <c r="K89" s="40"/>
      <c r="L89" s="40"/>
      <c r="M89" s="40"/>
      <c r="N89" s="40"/>
      <c r="O89" s="35">
        <f t="shared" si="12"/>
        <v>2057</v>
      </c>
      <c r="P89" s="40">
        <f t="shared" si="14"/>
        <v>2057</v>
      </c>
      <c r="Q89" s="40"/>
      <c r="R89" s="40"/>
      <c r="S89" s="40">
        <v>2057</v>
      </c>
      <c r="T89" s="40"/>
      <c r="U89" s="40"/>
      <c r="V89" s="40"/>
      <c r="W89" s="40"/>
      <c r="X89" s="42">
        <v>1</v>
      </c>
      <c r="Y89" s="42">
        <v>1</v>
      </c>
      <c r="Z89" s="37"/>
      <c r="AA89" s="37">
        <v>5354</v>
      </c>
    </row>
    <row r="90" spans="1:27" s="31" customFormat="1" ht="30" x14ac:dyDescent="0.2">
      <c r="A90" s="38">
        <v>77</v>
      </c>
      <c r="B90" s="38">
        <v>1</v>
      </c>
      <c r="C90" s="39" t="s">
        <v>27</v>
      </c>
      <c r="D90" s="67">
        <v>399</v>
      </c>
      <c r="E90" s="39" t="s">
        <v>137</v>
      </c>
      <c r="F90" s="35">
        <f t="shared" si="13"/>
        <v>1534</v>
      </c>
      <c r="G90" s="40">
        <f t="shared" si="15"/>
        <v>1534</v>
      </c>
      <c r="H90" s="40"/>
      <c r="I90" s="40"/>
      <c r="J90" s="40">
        <v>1534</v>
      </c>
      <c r="K90" s="41"/>
      <c r="L90" s="41"/>
      <c r="M90" s="41"/>
      <c r="N90" s="40"/>
      <c r="O90" s="35">
        <f t="shared" si="12"/>
        <v>1533</v>
      </c>
      <c r="P90" s="40">
        <f t="shared" si="14"/>
        <v>1533</v>
      </c>
      <c r="Q90" s="40"/>
      <c r="R90" s="40"/>
      <c r="S90" s="40">
        <v>1533</v>
      </c>
      <c r="T90" s="41"/>
      <c r="U90" s="41"/>
      <c r="V90" s="41"/>
      <c r="W90" s="40"/>
      <c r="X90" s="42">
        <v>100</v>
      </c>
      <c r="Y90" s="65">
        <v>85.13</v>
      </c>
      <c r="Z90" s="37"/>
      <c r="AA90" s="37">
        <v>6697</v>
      </c>
    </row>
    <row r="91" spans="1:27" s="31" customFormat="1" ht="30" x14ac:dyDescent="0.2">
      <c r="A91" s="38">
        <v>78</v>
      </c>
      <c r="B91" s="38">
        <v>1</v>
      </c>
      <c r="C91" s="39" t="s">
        <v>54</v>
      </c>
      <c r="D91" s="67">
        <v>1375</v>
      </c>
      <c r="E91" s="39" t="s">
        <v>139</v>
      </c>
      <c r="F91" s="43">
        <f t="shared" si="13"/>
        <v>1500</v>
      </c>
      <c r="G91" s="40">
        <f>I91+J91+K91+L91+M427+H91</f>
        <v>1500</v>
      </c>
      <c r="H91" s="40">
        <v>1500</v>
      </c>
      <c r="I91" s="45"/>
      <c r="J91" s="45"/>
      <c r="K91" s="45"/>
      <c r="L91" s="45"/>
      <c r="M91" s="45"/>
      <c r="N91" s="45"/>
      <c r="O91" s="35">
        <f t="shared" si="12"/>
        <v>0</v>
      </c>
      <c r="P91" s="40">
        <f t="shared" si="14"/>
        <v>0</v>
      </c>
      <c r="Q91" s="40"/>
      <c r="R91" s="32"/>
      <c r="S91" s="32"/>
      <c r="T91" s="32"/>
      <c r="U91" s="32"/>
      <c r="V91" s="32"/>
      <c r="W91" s="47"/>
      <c r="X91" s="48">
        <v>70</v>
      </c>
      <c r="Y91" s="60">
        <v>23</v>
      </c>
      <c r="Z91" s="37"/>
      <c r="AA91" s="37">
        <v>3115</v>
      </c>
    </row>
    <row r="92" spans="1:27" s="31" customFormat="1" ht="30" x14ac:dyDescent="0.2">
      <c r="A92" s="38">
        <v>79</v>
      </c>
      <c r="B92" s="38">
        <v>1</v>
      </c>
      <c r="C92" s="39" t="s">
        <v>27</v>
      </c>
      <c r="D92" s="67">
        <v>816</v>
      </c>
      <c r="E92" s="39" t="s">
        <v>86</v>
      </c>
      <c r="F92" s="35">
        <f t="shared" si="13"/>
        <v>1463</v>
      </c>
      <c r="G92" s="40">
        <f>I92+J92+K92+L92+M92</f>
        <v>1463</v>
      </c>
      <c r="H92" s="40"/>
      <c r="I92" s="40"/>
      <c r="J92" s="40"/>
      <c r="K92" s="41"/>
      <c r="L92" s="41">
        <v>1463</v>
      </c>
      <c r="M92" s="41"/>
      <c r="N92" s="40"/>
      <c r="O92" s="35">
        <f t="shared" si="12"/>
        <v>1460</v>
      </c>
      <c r="P92" s="40">
        <f t="shared" si="14"/>
        <v>1460</v>
      </c>
      <c r="Q92" s="40"/>
      <c r="R92" s="40"/>
      <c r="S92" s="40"/>
      <c r="T92" s="41"/>
      <c r="U92" s="41">
        <v>1460</v>
      </c>
      <c r="V92" s="41"/>
      <c r="W92" s="40"/>
      <c r="X92" s="42">
        <v>49.82</v>
      </c>
      <c r="Y92" s="42">
        <v>32.51</v>
      </c>
      <c r="Z92" s="37"/>
      <c r="AA92" s="37">
        <v>5976</v>
      </c>
    </row>
    <row r="93" spans="1:27" s="31" customFormat="1" x14ac:dyDescent="0.2">
      <c r="A93" s="38">
        <v>80</v>
      </c>
      <c r="B93" s="38">
        <v>1</v>
      </c>
      <c r="C93" s="39" t="s">
        <v>27</v>
      </c>
      <c r="D93" s="67">
        <v>384</v>
      </c>
      <c r="E93" s="39" t="s">
        <v>144</v>
      </c>
      <c r="F93" s="35">
        <f t="shared" si="13"/>
        <v>1254</v>
      </c>
      <c r="G93" s="40">
        <f>I93+J93+K93+L93+M93+H93</f>
        <v>1254</v>
      </c>
      <c r="H93" s="40">
        <v>1254</v>
      </c>
      <c r="I93" s="45"/>
      <c r="J93" s="45"/>
      <c r="K93" s="45"/>
      <c r="L93" s="45"/>
      <c r="M93" s="45"/>
      <c r="N93" s="45"/>
      <c r="O93" s="35">
        <f t="shared" si="12"/>
        <v>222</v>
      </c>
      <c r="P93" s="40">
        <f t="shared" si="14"/>
        <v>222</v>
      </c>
      <c r="Q93" s="40">
        <v>222</v>
      </c>
      <c r="R93" s="32"/>
      <c r="S93" s="32"/>
      <c r="T93" s="32"/>
      <c r="U93" s="32"/>
      <c r="V93" s="32"/>
      <c r="W93" s="47"/>
      <c r="X93" s="48">
        <v>98</v>
      </c>
      <c r="Y93" s="60">
        <v>92.74</v>
      </c>
      <c r="Z93" s="37"/>
      <c r="AA93" s="37">
        <v>5368</v>
      </c>
    </row>
    <row r="94" spans="1:27" s="52" customFormat="1" ht="45" x14ac:dyDescent="0.2">
      <c r="A94" s="38">
        <v>81</v>
      </c>
      <c r="B94" s="38">
        <v>1</v>
      </c>
      <c r="C94" s="39" t="s">
        <v>36</v>
      </c>
      <c r="D94" s="67">
        <v>1280</v>
      </c>
      <c r="E94" s="39" t="s">
        <v>146</v>
      </c>
      <c r="F94" s="41">
        <f t="shared" si="13"/>
        <v>1191</v>
      </c>
      <c r="G94" s="40">
        <f t="shared" ref="G94:G125" si="16">I94+J94+K94+L94+M94</f>
        <v>1191</v>
      </c>
      <c r="H94" s="40"/>
      <c r="I94" s="40"/>
      <c r="J94" s="40"/>
      <c r="K94" s="41"/>
      <c r="L94" s="41">
        <v>1191</v>
      </c>
      <c r="M94" s="41"/>
      <c r="N94" s="40"/>
      <c r="O94" s="35">
        <f t="shared" si="12"/>
        <v>214</v>
      </c>
      <c r="P94" s="40">
        <f t="shared" si="14"/>
        <v>214</v>
      </c>
      <c r="Q94" s="40"/>
      <c r="R94" s="40"/>
      <c r="S94" s="40"/>
      <c r="T94" s="41"/>
      <c r="U94" s="41">
        <v>214</v>
      </c>
      <c r="V94" s="41"/>
      <c r="W94" s="40"/>
      <c r="X94" s="42">
        <v>0</v>
      </c>
      <c r="Y94" s="42">
        <v>0.4</v>
      </c>
      <c r="Z94" s="51"/>
      <c r="AA94" s="51">
        <v>5199</v>
      </c>
    </row>
    <row r="95" spans="1:27" s="31" customFormat="1" ht="30" x14ac:dyDescent="0.2">
      <c r="A95" s="38">
        <v>82</v>
      </c>
      <c r="B95" s="38">
        <v>1</v>
      </c>
      <c r="C95" s="39" t="s">
        <v>36</v>
      </c>
      <c r="D95" s="67">
        <v>1279</v>
      </c>
      <c r="E95" s="39" t="s">
        <v>147</v>
      </c>
      <c r="F95" s="41">
        <f t="shared" si="13"/>
        <v>1160</v>
      </c>
      <c r="G95" s="40">
        <f t="shared" si="16"/>
        <v>1160</v>
      </c>
      <c r="H95" s="40"/>
      <c r="I95" s="45"/>
      <c r="J95" s="45"/>
      <c r="K95" s="45"/>
      <c r="L95" s="66">
        <v>1160</v>
      </c>
      <c r="M95" s="45"/>
      <c r="N95" s="45"/>
      <c r="O95" s="35">
        <f t="shared" si="12"/>
        <v>0</v>
      </c>
      <c r="P95" s="40">
        <f t="shared" si="14"/>
        <v>0</v>
      </c>
      <c r="Q95" s="40"/>
      <c r="R95" s="32"/>
      <c r="S95" s="32"/>
      <c r="T95" s="32"/>
      <c r="U95" s="32"/>
      <c r="V95" s="32"/>
      <c r="W95" s="47"/>
      <c r="X95" s="48">
        <v>0</v>
      </c>
      <c r="Y95" s="60">
        <v>0.7</v>
      </c>
      <c r="Z95" s="37"/>
      <c r="AA95" s="37">
        <v>5199</v>
      </c>
    </row>
    <row r="96" spans="1:27" s="31" customFormat="1" x14ac:dyDescent="0.2">
      <c r="A96" s="38">
        <v>83</v>
      </c>
      <c r="B96" s="38">
        <v>1</v>
      </c>
      <c r="C96" s="39" t="s">
        <v>27</v>
      </c>
      <c r="D96" s="67">
        <v>364</v>
      </c>
      <c r="E96" s="39" t="s">
        <v>131</v>
      </c>
      <c r="F96" s="35">
        <f t="shared" si="13"/>
        <v>1153</v>
      </c>
      <c r="G96" s="40">
        <f t="shared" si="16"/>
        <v>1153</v>
      </c>
      <c r="H96" s="40"/>
      <c r="I96" s="40"/>
      <c r="J96" s="40">
        <v>1153</v>
      </c>
      <c r="K96" s="41"/>
      <c r="L96" s="41"/>
      <c r="M96" s="41"/>
      <c r="N96" s="40"/>
      <c r="O96" s="35">
        <f t="shared" si="12"/>
        <v>1152</v>
      </c>
      <c r="P96" s="40">
        <f t="shared" si="14"/>
        <v>1152</v>
      </c>
      <c r="Q96" s="40"/>
      <c r="R96" s="40"/>
      <c r="S96" s="40">
        <v>1152</v>
      </c>
      <c r="T96" s="41"/>
      <c r="U96" s="41"/>
      <c r="V96" s="41"/>
      <c r="W96" s="40"/>
      <c r="X96" s="42">
        <v>80</v>
      </c>
      <c r="Y96" s="42">
        <v>85.09</v>
      </c>
      <c r="Z96" s="37"/>
      <c r="AA96" s="37">
        <v>5028</v>
      </c>
    </row>
    <row r="97" spans="1:28" s="31" customFormat="1" ht="45" x14ac:dyDescent="0.2">
      <c r="A97" s="38">
        <v>84</v>
      </c>
      <c r="B97" s="38">
        <v>1</v>
      </c>
      <c r="C97" s="39" t="s">
        <v>27</v>
      </c>
      <c r="D97" s="67">
        <v>370</v>
      </c>
      <c r="E97" s="39" t="s">
        <v>148</v>
      </c>
      <c r="F97" s="35">
        <f t="shared" si="13"/>
        <v>1050</v>
      </c>
      <c r="G97" s="40">
        <f t="shared" si="16"/>
        <v>1050</v>
      </c>
      <c r="H97" s="40"/>
      <c r="I97" s="40"/>
      <c r="J97" s="40"/>
      <c r="K97" s="41">
        <v>1050</v>
      </c>
      <c r="L97" s="41"/>
      <c r="M97" s="41"/>
      <c r="N97" s="40"/>
      <c r="O97" s="35">
        <f t="shared" si="12"/>
        <v>0</v>
      </c>
      <c r="P97" s="40">
        <f t="shared" si="14"/>
        <v>0</v>
      </c>
      <c r="Q97" s="40"/>
      <c r="R97" s="40"/>
      <c r="S97" s="40"/>
      <c r="T97" s="41">
        <v>0</v>
      </c>
      <c r="U97" s="41"/>
      <c r="V97" s="41"/>
      <c r="W97" s="40"/>
      <c r="X97" s="42">
        <v>91.67</v>
      </c>
      <c r="Y97" s="42">
        <v>96.92</v>
      </c>
      <c r="Z97" s="37"/>
      <c r="AA97" s="37">
        <v>4126</v>
      </c>
    </row>
    <row r="98" spans="1:28" s="31" customFormat="1" ht="30" x14ac:dyDescent="0.2">
      <c r="A98" s="38">
        <v>85</v>
      </c>
      <c r="B98" s="38">
        <v>1</v>
      </c>
      <c r="C98" s="39" t="s">
        <v>27</v>
      </c>
      <c r="D98" s="67">
        <v>1253</v>
      </c>
      <c r="E98" s="39" t="s">
        <v>124</v>
      </c>
      <c r="F98" s="35">
        <f t="shared" si="13"/>
        <v>1010</v>
      </c>
      <c r="G98" s="40">
        <f t="shared" si="16"/>
        <v>1010</v>
      </c>
      <c r="H98" s="40"/>
      <c r="I98" s="40"/>
      <c r="J98" s="40">
        <v>1010</v>
      </c>
      <c r="K98" s="41"/>
      <c r="L98" s="41"/>
      <c r="M98" s="41"/>
      <c r="N98" s="40"/>
      <c r="O98" s="35">
        <f t="shared" si="12"/>
        <v>1009</v>
      </c>
      <c r="P98" s="40">
        <f t="shared" si="14"/>
        <v>1009</v>
      </c>
      <c r="Q98" s="40"/>
      <c r="R98" s="40"/>
      <c r="S98" s="40">
        <v>1009</v>
      </c>
      <c r="T98" s="41"/>
      <c r="U98" s="41"/>
      <c r="V98" s="41"/>
      <c r="W98" s="40"/>
      <c r="X98" s="42">
        <v>0</v>
      </c>
      <c r="Y98" s="60">
        <v>0</v>
      </c>
      <c r="Z98" s="37"/>
      <c r="AA98" s="37">
        <v>4332</v>
      </c>
    </row>
    <row r="99" spans="1:28" s="31" customFormat="1" ht="30" x14ac:dyDescent="0.2">
      <c r="A99" s="38">
        <v>86</v>
      </c>
      <c r="B99" s="38">
        <v>1</v>
      </c>
      <c r="C99" s="39" t="s">
        <v>27</v>
      </c>
      <c r="D99" s="67">
        <v>393</v>
      </c>
      <c r="E99" s="39" t="s">
        <v>145</v>
      </c>
      <c r="F99" s="35">
        <f t="shared" si="13"/>
        <v>864</v>
      </c>
      <c r="G99" s="40">
        <f t="shared" si="16"/>
        <v>864</v>
      </c>
      <c r="H99" s="40"/>
      <c r="I99" s="40"/>
      <c r="J99" s="40">
        <v>864</v>
      </c>
      <c r="K99" s="41"/>
      <c r="L99" s="41"/>
      <c r="M99" s="41"/>
      <c r="N99" s="40"/>
      <c r="O99" s="35">
        <f t="shared" si="12"/>
        <v>839</v>
      </c>
      <c r="P99" s="40">
        <f t="shared" si="14"/>
        <v>839</v>
      </c>
      <c r="Q99" s="40"/>
      <c r="R99" s="40"/>
      <c r="S99" s="40">
        <v>839</v>
      </c>
      <c r="T99" s="41"/>
      <c r="U99" s="41"/>
      <c r="V99" s="41"/>
      <c r="W99" s="40"/>
      <c r="X99" s="42">
        <v>100</v>
      </c>
      <c r="Y99" s="42">
        <v>65.92</v>
      </c>
      <c r="Z99" s="37"/>
      <c r="AA99" s="37">
        <v>3846</v>
      </c>
    </row>
    <row r="100" spans="1:28" s="31" customFormat="1" x14ac:dyDescent="0.2">
      <c r="A100" s="38">
        <v>87</v>
      </c>
      <c r="B100" s="38">
        <v>1</v>
      </c>
      <c r="C100" s="39" t="s">
        <v>64</v>
      </c>
      <c r="D100" s="67">
        <v>1139</v>
      </c>
      <c r="E100" s="39" t="s">
        <v>138</v>
      </c>
      <c r="F100" s="43">
        <f t="shared" si="13"/>
        <v>707</v>
      </c>
      <c r="G100" s="40">
        <f t="shared" si="16"/>
        <v>707</v>
      </c>
      <c r="H100" s="40"/>
      <c r="I100" s="40">
        <v>707</v>
      </c>
      <c r="J100" s="40"/>
      <c r="K100" s="41"/>
      <c r="L100" s="41"/>
      <c r="M100" s="41"/>
      <c r="N100" s="40"/>
      <c r="O100" s="35">
        <f t="shared" si="12"/>
        <v>607</v>
      </c>
      <c r="P100" s="40">
        <f t="shared" si="14"/>
        <v>607</v>
      </c>
      <c r="Q100" s="40"/>
      <c r="R100" s="40">
        <v>607</v>
      </c>
      <c r="S100" s="40"/>
      <c r="T100" s="41"/>
      <c r="U100" s="41"/>
      <c r="V100" s="41"/>
      <c r="W100" s="40"/>
      <c r="X100" s="42">
        <v>0</v>
      </c>
      <c r="Y100" s="42">
        <v>0.09</v>
      </c>
      <c r="Z100" s="37"/>
      <c r="AA100" s="37">
        <v>0</v>
      </c>
      <c r="AB100" s="31" t="s">
        <v>122</v>
      </c>
    </row>
    <row r="101" spans="1:28" s="31" customFormat="1" ht="30" x14ac:dyDescent="0.2">
      <c r="A101" s="38">
        <v>88</v>
      </c>
      <c r="B101" s="38">
        <v>1</v>
      </c>
      <c r="C101" s="39" t="s">
        <v>27</v>
      </c>
      <c r="D101" s="67">
        <v>983</v>
      </c>
      <c r="E101" s="39" t="s">
        <v>136</v>
      </c>
      <c r="F101" s="35">
        <f t="shared" si="13"/>
        <v>704</v>
      </c>
      <c r="G101" s="40">
        <f t="shared" si="16"/>
        <v>704</v>
      </c>
      <c r="H101" s="40"/>
      <c r="I101" s="40"/>
      <c r="J101" s="40"/>
      <c r="K101" s="41">
        <v>704</v>
      </c>
      <c r="L101" s="41">
        <v>0</v>
      </c>
      <c r="M101" s="41"/>
      <c r="N101" s="40"/>
      <c r="O101" s="35">
        <f t="shared" si="12"/>
        <v>703</v>
      </c>
      <c r="P101" s="40">
        <f t="shared" si="14"/>
        <v>703</v>
      </c>
      <c r="Q101" s="40"/>
      <c r="R101" s="40"/>
      <c r="S101" s="40"/>
      <c r="T101" s="41">
        <v>703</v>
      </c>
      <c r="U101" s="41"/>
      <c r="V101" s="41"/>
      <c r="W101" s="40"/>
      <c r="X101" s="42">
        <v>71.290000000000006</v>
      </c>
      <c r="Y101" s="42">
        <v>44.68</v>
      </c>
      <c r="Z101" s="37"/>
      <c r="AA101" s="37">
        <v>3000</v>
      </c>
    </row>
    <row r="102" spans="1:28" s="31" customFormat="1" ht="30" x14ac:dyDescent="0.2">
      <c r="A102" s="38">
        <v>89</v>
      </c>
      <c r="B102" s="38">
        <v>1</v>
      </c>
      <c r="C102" s="39" t="s">
        <v>27</v>
      </c>
      <c r="D102" s="67">
        <v>818</v>
      </c>
      <c r="E102" s="39" t="s">
        <v>149</v>
      </c>
      <c r="F102" s="35">
        <f t="shared" si="13"/>
        <v>682</v>
      </c>
      <c r="G102" s="40">
        <f t="shared" si="16"/>
        <v>682</v>
      </c>
      <c r="H102" s="40"/>
      <c r="I102" s="45"/>
      <c r="J102" s="66">
        <v>682</v>
      </c>
      <c r="K102" s="45"/>
      <c r="L102" s="45"/>
      <c r="M102" s="45"/>
      <c r="N102" s="45"/>
      <c r="O102" s="35">
        <f t="shared" si="12"/>
        <v>682</v>
      </c>
      <c r="P102" s="40">
        <f t="shared" si="14"/>
        <v>682</v>
      </c>
      <c r="Q102" s="40"/>
      <c r="R102" s="32"/>
      <c r="S102" s="46">
        <v>682</v>
      </c>
      <c r="T102" s="32"/>
      <c r="U102" s="32"/>
      <c r="V102" s="32"/>
      <c r="W102" s="47"/>
      <c r="X102" s="48">
        <v>100</v>
      </c>
      <c r="Y102" s="42">
        <v>1.33</v>
      </c>
      <c r="Z102" s="37"/>
      <c r="AA102" s="37">
        <v>2984</v>
      </c>
    </row>
    <row r="103" spans="1:28" s="31" customFormat="1" ht="30" x14ac:dyDescent="0.2">
      <c r="A103" s="38">
        <v>90</v>
      </c>
      <c r="B103" s="38">
        <v>1</v>
      </c>
      <c r="C103" s="39" t="s">
        <v>36</v>
      </c>
      <c r="D103" s="67">
        <v>272</v>
      </c>
      <c r="E103" s="39" t="s">
        <v>150</v>
      </c>
      <c r="F103" s="41">
        <f t="shared" si="13"/>
        <v>630</v>
      </c>
      <c r="G103" s="40">
        <f t="shared" si="16"/>
        <v>630</v>
      </c>
      <c r="H103" s="40"/>
      <c r="I103" s="40">
        <v>630</v>
      </c>
      <c r="J103" s="40"/>
      <c r="K103" s="41"/>
      <c r="L103" s="41"/>
      <c r="M103" s="41"/>
      <c r="N103" s="40"/>
      <c r="O103" s="35">
        <f t="shared" si="12"/>
        <v>623</v>
      </c>
      <c r="P103" s="40">
        <f t="shared" si="14"/>
        <v>623</v>
      </c>
      <c r="Q103" s="40"/>
      <c r="R103" s="40">
        <v>623</v>
      </c>
      <c r="S103" s="40"/>
      <c r="T103" s="41"/>
      <c r="U103" s="41"/>
      <c r="V103" s="41"/>
      <c r="W103" s="40"/>
      <c r="X103" s="42">
        <v>31</v>
      </c>
      <c r="Y103" s="42">
        <v>24</v>
      </c>
      <c r="Z103" s="37"/>
      <c r="AA103" s="37">
        <v>2726</v>
      </c>
    </row>
    <row r="104" spans="1:28" s="31" customFormat="1" ht="30" x14ac:dyDescent="0.2">
      <c r="A104" s="38">
        <v>91</v>
      </c>
      <c r="B104" s="38">
        <v>1</v>
      </c>
      <c r="C104" s="39" t="s">
        <v>27</v>
      </c>
      <c r="D104" s="67">
        <v>998</v>
      </c>
      <c r="E104" s="39" t="s">
        <v>127</v>
      </c>
      <c r="F104" s="35">
        <f t="shared" si="13"/>
        <v>568</v>
      </c>
      <c r="G104" s="40">
        <f t="shared" si="16"/>
        <v>568</v>
      </c>
      <c r="H104" s="40"/>
      <c r="I104" s="40"/>
      <c r="J104" s="40"/>
      <c r="K104" s="41"/>
      <c r="L104" s="41">
        <v>568</v>
      </c>
      <c r="M104" s="41"/>
      <c r="N104" s="40"/>
      <c r="O104" s="35">
        <f t="shared" si="12"/>
        <v>564</v>
      </c>
      <c r="P104" s="40">
        <f t="shared" si="14"/>
        <v>564</v>
      </c>
      <c r="Q104" s="40"/>
      <c r="R104" s="40"/>
      <c r="S104" s="40"/>
      <c r="T104" s="41"/>
      <c r="U104" s="41">
        <v>564</v>
      </c>
      <c r="V104" s="41"/>
      <c r="W104" s="40"/>
      <c r="X104" s="42">
        <v>34.26</v>
      </c>
      <c r="Y104" s="42">
        <v>21.47</v>
      </c>
      <c r="Z104" s="37"/>
      <c r="AA104" s="37">
        <v>2613</v>
      </c>
    </row>
    <row r="105" spans="1:28" s="31" customFormat="1" ht="45" x14ac:dyDescent="0.2">
      <c r="A105" s="38">
        <v>92</v>
      </c>
      <c r="B105" s="38">
        <v>1</v>
      </c>
      <c r="C105" s="39" t="s">
        <v>27</v>
      </c>
      <c r="D105" s="67">
        <v>1083</v>
      </c>
      <c r="E105" s="39" t="s">
        <v>151</v>
      </c>
      <c r="F105" s="35">
        <f t="shared" si="13"/>
        <v>535</v>
      </c>
      <c r="G105" s="40">
        <f t="shared" si="16"/>
        <v>535</v>
      </c>
      <c r="H105" s="40"/>
      <c r="I105" s="45"/>
      <c r="J105" s="45"/>
      <c r="K105" s="45"/>
      <c r="L105" s="66">
        <v>535</v>
      </c>
      <c r="M105" s="45"/>
      <c r="N105" s="45"/>
      <c r="O105" s="35">
        <f t="shared" si="12"/>
        <v>532</v>
      </c>
      <c r="P105" s="40">
        <f t="shared" si="14"/>
        <v>532</v>
      </c>
      <c r="Q105" s="40"/>
      <c r="R105" s="32"/>
      <c r="S105" s="32"/>
      <c r="T105" s="32"/>
      <c r="U105" s="32">
        <v>532</v>
      </c>
      <c r="V105" s="32"/>
      <c r="W105" s="47"/>
      <c r="X105" s="48">
        <v>100</v>
      </c>
      <c r="Y105" s="48">
        <v>43.86</v>
      </c>
      <c r="Z105" s="37"/>
      <c r="AA105" s="37">
        <v>917</v>
      </c>
    </row>
    <row r="106" spans="1:28" s="31" customFormat="1" x14ac:dyDescent="0.2">
      <c r="A106" s="38">
        <v>93</v>
      </c>
      <c r="B106" s="38">
        <v>1</v>
      </c>
      <c r="C106" s="39" t="s">
        <v>36</v>
      </c>
      <c r="D106" s="67">
        <v>283</v>
      </c>
      <c r="E106" s="69" t="s">
        <v>200</v>
      </c>
      <c r="F106" s="41">
        <f t="shared" si="13"/>
        <v>380</v>
      </c>
      <c r="G106" s="40">
        <f t="shared" si="16"/>
        <v>0</v>
      </c>
      <c r="H106" s="40"/>
      <c r="I106" s="45"/>
      <c r="J106" s="45"/>
      <c r="K106" s="45"/>
      <c r="L106" s="45"/>
      <c r="M106" s="45"/>
      <c r="N106" s="45">
        <v>380</v>
      </c>
      <c r="O106" s="35">
        <f t="shared" si="12"/>
        <v>0</v>
      </c>
      <c r="P106" s="40">
        <f t="shared" si="14"/>
        <v>0</v>
      </c>
      <c r="Q106" s="40"/>
      <c r="R106" s="32"/>
      <c r="S106" s="32"/>
      <c r="T106" s="32"/>
      <c r="U106" s="32"/>
      <c r="V106" s="32"/>
      <c r="W106" s="47"/>
      <c r="X106" s="48">
        <v>100</v>
      </c>
      <c r="Y106" s="60">
        <v>99</v>
      </c>
      <c r="Z106" s="37"/>
      <c r="AA106" s="37">
        <v>8000</v>
      </c>
    </row>
    <row r="107" spans="1:28" s="31" customFormat="1" ht="30" x14ac:dyDescent="0.2">
      <c r="A107" s="38">
        <v>94</v>
      </c>
      <c r="B107" s="38">
        <v>1</v>
      </c>
      <c r="C107" s="39" t="s">
        <v>36</v>
      </c>
      <c r="D107" s="67">
        <v>298</v>
      </c>
      <c r="E107" s="39" t="s">
        <v>154</v>
      </c>
      <c r="F107" s="41">
        <f t="shared" si="13"/>
        <v>369</v>
      </c>
      <c r="G107" s="40">
        <f t="shared" si="16"/>
        <v>0</v>
      </c>
      <c r="H107" s="40"/>
      <c r="I107" s="45"/>
      <c r="J107" s="45"/>
      <c r="K107" s="45"/>
      <c r="L107" s="45"/>
      <c r="M107" s="45"/>
      <c r="N107" s="66">
        <v>369</v>
      </c>
      <c r="O107" s="35">
        <f t="shared" si="12"/>
        <v>201</v>
      </c>
      <c r="P107" s="40">
        <f t="shared" si="14"/>
        <v>0</v>
      </c>
      <c r="Q107" s="40"/>
      <c r="R107" s="32"/>
      <c r="S107" s="32"/>
      <c r="T107" s="32"/>
      <c r="U107" s="32"/>
      <c r="V107" s="32"/>
      <c r="W107" s="47">
        <v>201</v>
      </c>
      <c r="X107" s="48">
        <v>50.7</v>
      </c>
      <c r="Y107" s="60">
        <v>50.7</v>
      </c>
      <c r="Z107" s="37"/>
      <c r="AA107" s="37">
        <v>2074</v>
      </c>
    </row>
    <row r="108" spans="1:28" s="31" customFormat="1" ht="30" x14ac:dyDescent="0.2">
      <c r="A108" s="38">
        <v>95</v>
      </c>
      <c r="B108" s="38">
        <v>1</v>
      </c>
      <c r="C108" s="39" t="s">
        <v>27</v>
      </c>
      <c r="D108" s="123">
        <v>1324</v>
      </c>
      <c r="E108" s="39" t="s">
        <v>96</v>
      </c>
      <c r="F108" s="35">
        <f t="shared" si="13"/>
        <v>290</v>
      </c>
      <c r="G108" s="40">
        <f t="shared" si="16"/>
        <v>290</v>
      </c>
      <c r="H108" s="40"/>
      <c r="I108" s="45"/>
      <c r="J108" s="45"/>
      <c r="K108" s="45"/>
      <c r="L108" s="40">
        <v>290</v>
      </c>
      <c r="M108" s="45"/>
      <c r="N108" s="45"/>
      <c r="O108" s="35">
        <f t="shared" si="12"/>
        <v>288</v>
      </c>
      <c r="P108" s="40">
        <f t="shared" si="14"/>
        <v>288</v>
      </c>
      <c r="Q108" s="40"/>
      <c r="R108" s="32"/>
      <c r="S108" s="32"/>
      <c r="T108" s="32"/>
      <c r="U108" s="46">
        <v>288</v>
      </c>
      <c r="V108" s="32"/>
      <c r="W108" s="47"/>
      <c r="X108" s="48">
        <v>0</v>
      </c>
      <c r="Y108" s="42">
        <v>0</v>
      </c>
      <c r="Z108" s="37"/>
      <c r="AA108" s="37">
        <v>2000</v>
      </c>
    </row>
    <row r="109" spans="1:28" s="31" customFormat="1" ht="30" x14ac:dyDescent="0.2">
      <c r="A109" s="38">
        <v>96</v>
      </c>
      <c r="B109" s="38">
        <v>1</v>
      </c>
      <c r="C109" s="39" t="s">
        <v>27</v>
      </c>
      <c r="D109" s="67">
        <v>1363</v>
      </c>
      <c r="E109" s="39" t="s">
        <v>120</v>
      </c>
      <c r="F109" s="35">
        <f t="shared" si="13"/>
        <v>232</v>
      </c>
      <c r="G109" s="40">
        <f t="shared" si="16"/>
        <v>232</v>
      </c>
      <c r="H109" s="40"/>
      <c r="I109" s="40"/>
      <c r="J109" s="40"/>
      <c r="K109" s="41"/>
      <c r="L109" s="41">
        <v>232</v>
      </c>
      <c r="M109" s="41"/>
      <c r="N109" s="40"/>
      <c r="O109" s="35">
        <f t="shared" ref="O109:O140" si="17">P109+W109</f>
        <v>0</v>
      </c>
      <c r="P109" s="40">
        <f t="shared" si="14"/>
        <v>0</v>
      </c>
      <c r="Q109" s="40"/>
      <c r="R109" s="40"/>
      <c r="S109" s="40"/>
      <c r="T109" s="41"/>
      <c r="U109" s="41">
        <v>0</v>
      </c>
      <c r="V109" s="41"/>
      <c r="W109" s="40"/>
      <c r="X109" s="42">
        <v>0</v>
      </c>
      <c r="Y109" s="42">
        <v>0</v>
      </c>
      <c r="Z109" s="37"/>
      <c r="AA109" s="37">
        <v>2000</v>
      </c>
    </row>
    <row r="110" spans="1:28" s="31" customFormat="1" x14ac:dyDescent="0.2">
      <c r="A110" s="38">
        <v>97</v>
      </c>
      <c r="B110" s="38">
        <v>1</v>
      </c>
      <c r="C110" s="39" t="s">
        <v>27</v>
      </c>
      <c r="D110" s="67">
        <v>977</v>
      </c>
      <c r="E110" s="39" t="s">
        <v>155</v>
      </c>
      <c r="F110" s="35">
        <f t="shared" ref="F110:F141" si="18">G110+N110</f>
        <v>222</v>
      </c>
      <c r="G110" s="40">
        <f t="shared" si="16"/>
        <v>222</v>
      </c>
      <c r="H110" s="40"/>
      <c r="I110" s="40"/>
      <c r="J110" s="40"/>
      <c r="K110" s="41"/>
      <c r="L110" s="41">
        <v>222</v>
      </c>
      <c r="M110" s="41"/>
      <c r="N110" s="40"/>
      <c r="O110" s="35">
        <f t="shared" si="17"/>
        <v>219</v>
      </c>
      <c r="P110" s="40">
        <f t="shared" ref="P110:P141" si="19">R110+S110+T110+U110+V110+Q110</f>
        <v>219</v>
      </c>
      <c r="Q110" s="40"/>
      <c r="R110" s="40"/>
      <c r="S110" s="40"/>
      <c r="T110" s="41"/>
      <c r="U110" s="41">
        <v>219</v>
      </c>
      <c r="V110" s="41"/>
      <c r="W110" s="40"/>
      <c r="X110" s="42">
        <v>100</v>
      </c>
      <c r="Y110" s="42">
        <v>43.49</v>
      </c>
      <c r="Z110" s="37"/>
      <c r="AA110" s="37">
        <v>2000</v>
      </c>
    </row>
    <row r="111" spans="1:28" s="52" customFormat="1" ht="30" x14ac:dyDescent="0.2">
      <c r="A111" s="38">
        <v>98</v>
      </c>
      <c r="B111" s="38">
        <v>1</v>
      </c>
      <c r="C111" s="39" t="s">
        <v>27</v>
      </c>
      <c r="D111" s="67">
        <v>1121</v>
      </c>
      <c r="E111" s="39" t="s">
        <v>79</v>
      </c>
      <c r="F111" s="35">
        <f t="shared" si="18"/>
        <v>217</v>
      </c>
      <c r="G111" s="40">
        <f t="shared" si="16"/>
        <v>217</v>
      </c>
      <c r="H111" s="40"/>
      <c r="I111" s="40"/>
      <c r="J111" s="40">
        <v>191</v>
      </c>
      <c r="K111" s="41"/>
      <c r="L111" s="41">
        <v>26</v>
      </c>
      <c r="M111" s="41"/>
      <c r="N111" s="40"/>
      <c r="O111" s="35">
        <f t="shared" si="17"/>
        <v>215</v>
      </c>
      <c r="P111" s="40">
        <f t="shared" si="19"/>
        <v>215</v>
      </c>
      <c r="Q111" s="40"/>
      <c r="R111" s="40"/>
      <c r="S111" s="40">
        <v>191</v>
      </c>
      <c r="T111" s="41"/>
      <c r="U111" s="41">
        <v>24</v>
      </c>
      <c r="V111" s="41"/>
      <c r="W111" s="40"/>
      <c r="X111" s="42">
        <v>0</v>
      </c>
      <c r="Y111" s="60">
        <v>1.1499999999999999</v>
      </c>
      <c r="Z111" s="51"/>
      <c r="AA111" s="51">
        <v>1960</v>
      </c>
    </row>
    <row r="112" spans="1:28" s="31" customFormat="1" x14ac:dyDescent="0.2">
      <c r="A112" s="38">
        <v>99</v>
      </c>
      <c r="B112" s="38">
        <v>1</v>
      </c>
      <c r="C112" s="39" t="s">
        <v>27</v>
      </c>
      <c r="D112" s="67">
        <v>362</v>
      </c>
      <c r="E112" s="39" t="s">
        <v>152</v>
      </c>
      <c r="F112" s="35">
        <f t="shared" si="18"/>
        <v>127</v>
      </c>
      <c r="G112" s="40">
        <f t="shared" si="16"/>
        <v>127</v>
      </c>
      <c r="H112" s="40"/>
      <c r="I112" s="40"/>
      <c r="J112" s="40">
        <v>127</v>
      </c>
      <c r="K112" s="41"/>
      <c r="L112" s="41"/>
      <c r="M112" s="41"/>
      <c r="N112" s="40"/>
      <c r="O112" s="35">
        <f t="shared" si="17"/>
        <v>126</v>
      </c>
      <c r="P112" s="40">
        <f t="shared" si="19"/>
        <v>126</v>
      </c>
      <c r="Q112" s="40"/>
      <c r="R112" s="40"/>
      <c r="S112" s="40">
        <v>126</v>
      </c>
      <c r="T112" s="41"/>
      <c r="U112" s="41"/>
      <c r="V112" s="41"/>
      <c r="W112" s="40"/>
      <c r="X112" s="42">
        <v>100</v>
      </c>
      <c r="Y112" s="42">
        <v>90.5</v>
      </c>
      <c r="Z112" s="37"/>
      <c r="AA112" s="37">
        <v>1818</v>
      </c>
    </row>
    <row r="113" spans="1:28" s="31" customFormat="1" ht="30" x14ac:dyDescent="0.2">
      <c r="A113" s="38">
        <v>100</v>
      </c>
      <c r="B113" s="38">
        <v>1</v>
      </c>
      <c r="C113" s="39" t="s">
        <v>27</v>
      </c>
      <c r="D113" s="67">
        <v>1082</v>
      </c>
      <c r="E113" s="39" t="s">
        <v>119</v>
      </c>
      <c r="F113" s="35">
        <f t="shared" si="18"/>
        <v>108</v>
      </c>
      <c r="G113" s="40">
        <f t="shared" si="16"/>
        <v>108</v>
      </c>
      <c r="H113" s="40"/>
      <c r="I113" s="40"/>
      <c r="J113" s="40"/>
      <c r="K113" s="41"/>
      <c r="L113" s="41">
        <v>108</v>
      </c>
      <c r="M113" s="41"/>
      <c r="N113" s="40"/>
      <c r="O113" s="35">
        <f t="shared" si="17"/>
        <v>106</v>
      </c>
      <c r="P113" s="40">
        <f t="shared" si="19"/>
        <v>106</v>
      </c>
      <c r="Q113" s="40"/>
      <c r="R113" s="40"/>
      <c r="S113" s="40"/>
      <c r="T113" s="41"/>
      <c r="U113" s="41">
        <v>106</v>
      </c>
      <c r="V113" s="41"/>
      <c r="W113" s="40"/>
      <c r="X113" s="42">
        <v>100</v>
      </c>
      <c r="Y113" s="42">
        <v>50.82</v>
      </c>
      <c r="Z113" s="37"/>
      <c r="AA113" s="37">
        <v>1742</v>
      </c>
    </row>
    <row r="114" spans="1:28" s="31" customFormat="1" x14ac:dyDescent="0.2">
      <c r="A114" s="38">
        <v>101</v>
      </c>
      <c r="B114" s="38">
        <v>1</v>
      </c>
      <c r="C114" s="39" t="s">
        <v>27</v>
      </c>
      <c r="D114" s="67">
        <v>1079</v>
      </c>
      <c r="E114" s="39" t="s">
        <v>116</v>
      </c>
      <c r="F114" s="35">
        <f t="shared" si="18"/>
        <v>80</v>
      </c>
      <c r="G114" s="40">
        <f t="shared" si="16"/>
        <v>80</v>
      </c>
      <c r="H114" s="40"/>
      <c r="I114" s="40"/>
      <c r="J114" s="40"/>
      <c r="K114" s="41"/>
      <c r="L114" s="41">
        <v>80</v>
      </c>
      <c r="M114" s="41"/>
      <c r="N114" s="40"/>
      <c r="O114" s="35">
        <f t="shared" si="17"/>
        <v>79</v>
      </c>
      <c r="P114" s="40">
        <f t="shared" si="19"/>
        <v>79</v>
      </c>
      <c r="Q114" s="40"/>
      <c r="R114" s="40"/>
      <c r="S114" s="40"/>
      <c r="T114" s="41"/>
      <c r="U114" s="41">
        <v>79</v>
      </c>
      <c r="V114" s="41"/>
      <c r="W114" s="40"/>
      <c r="X114" s="42">
        <v>0</v>
      </c>
      <c r="Y114" s="42">
        <v>0.09</v>
      </c>
      <c r="Z114" s="37"/>
      <c r="AA114" s="37">
        <v>18414</v>
      </c>
    </row>
    <row r="115" spans="1:28" s="31" customFormat="1" ht="30" x14ac:dyDescent="0.2">
      <c r="A115" s="38">
        <v>102</v>
      </c>
      <c r="B115" s="38">
        <v>1</v>
      </c>
      <c r="C115" s="39" t="s">
        <v>27</v>
      </c>
      <c r="D115" s="67">
        <v>363</v>
      </c>
      <c r="E115" s="39" t="s">
        <v>142</v>
      </c>
      <c r="F115" s="35">
        <f t="shared" si="18"/>
        <v>77</v>
      </c>
      <c r="G115" s="40">
        <f t="shared" si="16"/>
        <v>77</v>
      </c>
      <c r="H115" s="40"/>
      <c r="I115" s="40"/>
      <c r="J115" s="40">
        <v>77</v>
      </c>
      <c r="K115" s="41"/>
      <c r="L115" s="41"/>
      <c r="M115" s="41"/>
      <c r="N115" s="40"/>
      <c r="O115" s="35">
        <f t="shared" si="17"/>
        <v>77</v>
      </c>
      <c r="P115" s="40">
        <f t="shared" si="19"/>
        <v>77</v>
      </c>
      <c r="Q115" s="40"/>
      <c r="R115" s="40"/>
      <c r="S115" s="40">
        <v>77</v>
      </c>
      <c r="T115" s="41"/>
      <c r="U115" s="41"/>
      <c r="V115" s="41"/>
      <c r="W115" s="40"/>
      <c r="X115" s="42">
        <v>42.6</v>
      </c>
      <c r="Y115" s="42">
        <v>38.65</v>
      </c>
      <c r="Z115" s="37"/>
      <c r="AA115" s="37">
        <v>3510</v>
      </c>
    </row>
    <row r="116" spans="1:28" s="31" customFormat="1" x14ac:dyDescent="0.2">
      <c r="A116" s="38">
        <v>103</v>
      </c>
      <c r="B116" s="38">
        <v>1</v>
      </c>
      <c r="C116" s="39" t="s">
        <v>27</v>
      </c>
      <c r="D116" s="67">
        <v>1325</v>
      </c>
      <c r="E116" s="39" t="s">
        <v>102</v>
      </c>
      <c r="F116" s="35">
        <f t="shared" si="18"/>
        <v>74</v>
      </c>
      <c r="G116" s="40">
        <f t="shared" si="16"/>
        <v>74</v>
      </c>
      <c r="H116" s="40"/>
      <c r="I116" s="40"/>
      <c r="J116" s="40">
        <v>74</v>
      </c>
      <c r="K116" s="41"/>
      <c r="L116" s="41"/>
      <c r="M116" s="41"/>
      <c r="N116" s="40"/>
      <c r="O116" s="35">
        <f t="shared" si="17"/>
        <v>74</v>
      </c>
      <c r="P116" s="40">
        <f t="shared" si="19"/>
        <v>74</v>
      </c>
      <c r="Q116" s="40"/>
      <c r="R116" s="40"/>
      <c r="S116" s="40">
        <v>74</v>
      </c>
      <c r="T116" s="41"/>
      <c r="U116" s="41"/>
      <c r="V116" s="41"/>
      <c r="W116" s="40"/>
      <c r="X116" s="42">
        <v>0</v>
      </c>
      <c r="Y116" s="42">
        <v>0</v>
      </c>
      <c r="Z116" s="37"/>
      <c r="AA116" s="37">
        <v>1524</v>
      </c>
    </row>
    <row r="117" spans="1:28" s="31" customFormat="1" x14ac:dyDescent="0.2">
      <c r="A117" s="38">
        <v>104</v>
      </c>
      <c r="B117" s="38">
        <v>1</v>
      </c>
      <c r="C117" s="39" t="s">
        <v>27</v>
      </c>
      <c r="D117" s="67">
        <v>1285</v>
      </c>
      <c r="E117" s="39" t="s">
        <v>108</v>
      </c>
      <c r="F117" s="35">
        <f t="shared" si="18"/>
        <v>74</v>
      </c>
      <c r="G117" s="40">
        <f t="shared" si="16"/>
        <v>74</v>
      </c>
      <c r="H117" s="40"/>
      <c r="I117" s="40"/>
      <c r="J117" s="40"/>
      <c r="K117" s="40"/>
      <c r="L117" s="40">
        <v>74</v>
      </c>
      <c r="M117" s="41"/>
      <c r="N117" s="40"/>
      <c r="O117" s="35">
        <f t="shared" si="17"/>
        <v>72</v>
      </c>
      <c r="P117" s="40">
        <f t="shared" si="19"/>
        <v>72</v>
      </c>
      <c r="Q117" s="40"/>
      <c r="R117" s="40"/>
      <c r="S117" s="40"/>
      <c r="T117" s="40"/>
      <c r="U117" s="40">
        <v>72</v>
      </c>
      <c r="V117" s="41"/>
      <c r="W117" s="40"/>
      <c r="X117" s="42">
        <v>0</v>
      </c>
      <c r="Y117" s="42">
        <v>0.59</v>
      </c>
      <c r="Z117" s="37"/>
      <c r="AA117" s="37">
        <v>0</v>
      </c>
      <c r="AB117" s="31" t="s">
        <v>140</v>
      </c>
    </row>
    <row r="118" spans="1:28" s="31" customFormat="1" ht="30" x14ac:dyDescent="0.2">
      <c r="A118" s="38">
        <v>105</v>
      </c>
      <c r="B118" s="38">
        <v>1</v>
      </c>
      <c r="C118" s="53" t="s">
        <v>27</v>
      </c>
      <c r="D118" s="124">
        <v>418</v>
      </c>
      <c r="E118" s="53" t="s">
        <v>133</v>
      </c>
      <c r="F118" s="43">
        <f t="shared" si="18"/>
        <v>73</v>
      </c>
      <c r="G118" s="54">
        <f t="shared" si="16"/>
        <v>73</v>
      </c>
      <c r="H118" s="54"/>
      <c r="I118" s="54"/>
      <c r="J118" s="54">
        <v>0</v>
      </c>
      <c r="K118" s="54"/>
      <c r="L118" s="54"/>
      <c r="M118" s="54">
        <v>73</v>
      </c>
      <c r="N118" s="54"/>
      <c r="O118" s="43">
        <f t="shared" si="17"/>
        <v>73</v>
      </c>
      <c r="P118" s="40">
        <f t="shared" si="19"/>
        <v>73</v>
      </c>
      <c r="Q118" s="54"/>
      <c r="R118" s="54"/>
      <c r="S118" s="54"/>
      <c r="T118" s="54"/>
      <c r="U118" s="54"/>
      <c r="V118" s="54">
        <v>73</v>
      </c>
      <c r="W118" s="54"/>
      <c r="X118" s="55">
        <v>99.7</v>
      </c>
      <c r="Y118" s="42">
        <v>71.319999999999993</v>
      </c>
      <c r="Z118" s="37"/>
      <c r="AA118" s="37">
        <v>1365</v>
      </c>
    </row>
    <row r="119" spans="1:28" s="31" customFormat="1" x14ac:dyDescent="0.2">
      <c r="A119" s="38">
        <v>106</v>
      </c>
      <c r="B119" s="38">
        <v>1</v>
      </c>
      <c r="C119" s="39" t="s">
        <v>27</v>
      </c>
      <c r="D119" s="67">
        <v>996</v>
      </c>
      <c r="E119" s="39" t="s">
        <v>165</v>
      </c>
      <c r="F119" s="35">
        <f t="shared" si="18"/>
        <v>54</v>
      </c>
      <c r="G119" s="40">
        <f t="shared" si="16"/>
        <v>54</v>
      </c>
      <c r="H119" s="40"/>
      <c r="I119" s="40"/>
      <c r="J119" s="40"/>
      <c r="K119" s="41">
        <v>12</v>
      </c>
      <c r="L119" s="41">
        <v>42</v>
      </c>
      <c r="M119" s="41"/>
      <c r="N119" s="40"/>
      <c r="O119" s="35">
        <f t="shared" si="17"/>
        <v>52</v>
      </c>
      <c r="P119" s="40">
        <f t="shared" si="19"/>
        <v>52</v>
      </c>
      <c r="Q119" s="40"/>
      <c r="R119" s="40"/>
      <c r="S119" s="40"/>
      <c r="T119" s="41">
        <v>11</v>
      </c>
      <c r="U119" s="41">
        <v>41</v>
      </c>
      <c r="V119" s="41"/>
      <c r="W119" s="40"/>
      <c r="X119" s="42">
        <v>100</v>
      </c>
      <c r="Y119" s="60">
        <v>78.010000000000005</v>
      </c>
      <c r="Z119" s="37"/>
      <c r="AA119" s="37">
        <v>300</v>
      </c>
    </row>
    <row r="120" spans="1:28" s="31" customFormat="1" ht="30" x14ac:dyDescent="0.2">
      <c r="A120" s="38">
        <v>107</v>
      </c>
      <c r="B120" s="38">
        <v>1</v>
      </c>
      <c r="C120" s="39" t="s">
        <v>27</v>
      </c>
      <c r="D120" s="67">
        <v>401</v>
      </c>
      <c r="E120" s="39" t="s">
        <v>162</v>
      </c>
      <c r="F120" s="35">
        <f t="shared" si="18"/>
        <v>42</v>
      </c>
      <c r="G120" s="40">
        <f t="shared" si="16"/>
        <v>42</v>
      </c>
      <c r="H120" s="40"/>
      <c r="I120" s="40"/>
      <c r="J120" s="40">
        <v>42</v>
      </c>
      <c r="K120" s="41"/>
      <c r="L120" s="41"/>
      <c r="M120" s="41"/>
      <c r="N120" s="40"/>
      <c r="O120" s="35">
        <f t="shared" si="17"/>
        <v>42</v>
      </c>
      <c r="P120" s="40">
        <f t="shared" si="19"/>
        <v>42</v>
      </c>
      <c r="Q120" s="40"/>
      <c r="R120" s="40"/>
      <c r="S120" s="40">
        <v>42</v>
      </c>
      <c r="T120" s="41"/>
      <c r="U120" s="41"/>
      <c r="V120" s="41"/>
      <c r="W120" s="40"/>
      <c r="X120" s="42">
        <v>100</v>
      </c>
      <c r="Y120" s="42">
        <v>74.08</v>
      </c>
      <c r="Z120" s="37"/>
      <c r="AA120" s="37">
        <v>1334</v>
      </c>
    </row>
    <row r="121" spans="1:28" s="31" customFormat="1" x14ac:dyDescent="0.2">
      <c r="A121" s="38">
        <v>108</v>
      </c>
      <c r="B121" s="38">
        <v>1</v>
      </c>
      <c r="C121" s="39" t="s">
        <v>27</v>
      </c>
      <c r="D121" s="67">
        <v>412</v>
      </c>
      <c r="E121" s="39" t="s">
        <v>163</v>
      </c>
      <c r="F121" s="35">
        <f t="shared" si="18"/>
        <v>42</v>
      </c>
      <c r="G121" s="40">
        <f t="shared" si="16"/>
        <v>42</v>
      </c>
      <c r="H121" s="40"/>
      <c r="I121" s="45"/>
      <c r="J121" s="45"/>
      <c r="K121" s="66">
        <v>42</v>
      </c>
      <c r="L121" s="45"/>
      <c r="M121" s="45"/>
      <c r="N121" s="45"/>
      <c r="O121" s="35">
        <f t="shared" si="17"/>
        <v>42</v>
      </c>
      <c r="P121" s="40">
        <f t="shared" si="19"/>
        <v>42</v>
      </c>
      <c r="Q121" s="40"/>
      <c r="R121" s="32"/>
      <c r="S121" s="32"/>
      <c r="T121" s="46">
        <v>42</v>
      </c>
      <c r="U121" s="32"/>
      <c r="V121" s="32"/>
      <c r="W121" s="47"/>
      <c r="X121" s="48">
        <v>100</v>
      </c>
      <c r="Y121" s="60">
        <v>198</v>
      </c>
      <c r="Z121" s="37"/>
      <c r="AA121" s="37">
        <v>0</v>
      </c>
    </row>
    <row r="122" spans="1:28" s="31" customFormat="1" ht="30" x14ac:dyDescent="0.2">
      <c r="A122" s="38">
        <v>109</v>
      </c>
      <c r="B122" s="38">
        <v>1</v>
      </c>
      <c r="C122" s="39" t="s">
        <v>57</v>
      </c>
      <c r="D122" s="67">
        <v>1107</v>
      </c>
      <c r="E122" s="39" t="s">
        <v>84</v>
      </c>
      <c r="F122" s="41">
        <f t="shared" si="18"/>
        <v>33</v>
      </c>
      <c r="G122" s="40">
        <f t="shared" si="16"/>
        <v>33</v>
      </c>
      <c r="H122" s="40"/>
      <c r="I122" s="40"/>
      <c r="J122" s="40">
        <v>33</v>
      </c>
      <c r="K122" s="40"/>
      <c r="L122" s="40"/>
      <c r="M122" s="40"/>
      <c r="N122" s="40"/>
      <c r="O122" s="35">
        <f t="shared" si="17"/>
        <v>33</v>
      </c>
      <c r="P122" s="40">
        <f t="shared" si="19"/>
        <v>33</v>
      </c>
      <c r="Q122" s="40"/>
      <c r="R122" s="40"/>
      <c r="S122" s="40">
        <v>33</v>
      </c>
      <c r="T122" s="40"/>
      <c r="U122" s="40"/>
      <c r="V122" s="40"/>
      <c r="W122" s="40"/>
      <c r="X122" s="42">
        <v>2</v>
      </c>
      <c r="Y122" s="42">
        <v>2.2999999999999998</v>
      </c>
      <c r="Z122" s="37"/>
      <c r="AA122" s="37">
        <v>1200</v>
      </c>
    </row>
    <row r="123" spans="1:28" s="31" customFormat="1" ht="30" x14ac:dyDescent="0.2">
      <c r="A123" s="38">
        <v>110</v>
      </c>
      <c r="B123" s="38">
        <v>1</v>
      </c>
      <c r="C123" s="39" t="s">
        <v>36</v>
      </c>
      <c r="D123" s="67">
        <v>282</v>
      </c>
      <c r="E123" s="39" t="s">
        <v>164</v>
      </c>
      <c r="F123" s="41">
        <f t="shared" si="18"/>
        <v>21</v>
      </c>
      <c r="G123" s="40">
        <f t="shared" si="16"/>
        <v>21</v>
      </c>
      <c r="H123" s="40"/>
      <c r="I123" s="40">
        <v>21</v>
      </c>
      <c r="J123" s="40"/>
      <c r="K123" s="41"/>
      <c r="L123" s="41"/>
      <c r="M123" s="41"/>
      <c r="N123" s="40"/>
      <c r="O123" s="35">
        <f t="shared" si="17"/>
        <v>20</v>
      </c>
      <c r="P123" s="40">
        <f t="shared" si="19"/>
        <v>20</v>
      </c>
      <c r="Q123" s="40"/>
      <c r="R123" s="40">
        <v>20</v>
      </c>
      <c r="S123" s="40"/>
      <c r="T123" s="41"/>
      <c r="U123" s="41"/>
      <c r="V123" s="41"/>
      <c r="W123" s="40"/>
      <c r="X123" s="42">
        <v>34.200000000000003</v>
      </c>
      <c r="Y123" s="42">
        <v>9</v>
      </c>
      <c r="Z123" s="37"/>
      <c r="AA123" s="37">
        <v>215</v>
      </c>
    </row>
    <row r="124" spans="1:28" s="31" customFormat="1" ht="45" x14ac:dyDescent="0.2">
      <c r="A124" s="38">
        <v>111</v>
      </c>
      <c r="B124" s="38">
        <v>1</v>
      </c>
      <c r="C124" s="39" t="s">
        <v>27</v>
      </c>
      <c r="D124" s="67">
        <v>361</v>
      </c>
      <c r="E124" s="39" t="s">
        <v>166</v>
      </c>
      <c r="F124" s="35">
        <f t="shared" si="18"/>
        <v>8</v>
      </c>
      <c r="G124" s="40">
        <f t="shared" si="16"/>
        <v>8</v>
      </c>
      <c r="H124" s="40"/>
      <c r="I124" s="40"/>
      <c r="J124" s="40">
        <v>8</v>
      </c>
      <c r="K124" s="41"/>
      <c r="L124" s="41"/>
      <c r="M124" s="41"/>
      <c r="N124" s="40"/>
      <c r="O124" s="35">
        <f t="shared" si="17"/>
        <v>7</v>
      </c>
      <c r="P124" s="40">
        <f t="shared" si="19"/>
        <v>7</v>
      </c>
      <c r="Q124" s="40"/>
      <c r="R124" s="40"/>
      <c r="S124" s="40">
        <v>7</v>
      </c>
      <c r="T124" s="41"/>
      <c r="U124" s="41"/>
      <c r="V124" s="41"/>
      <c r="W124" s="40"/>
      <c r="X124" s="42">
        <v>99</v>
      </c>
      <c r="Y124" s="48">
        <v>84.25</v>
      </c>
      <c r="Z124" s="37"/>
      <c r="AA124" s="37">
        <v>0</v>
      </c>
    </row>
    <row r="125" spans="1:28" s="31" customFormat="1" ht="30" x14ac:dyDescent="0.2">
      <c r="A125" s="38">
        <v>112</v>
      </c>
      <c r="B125" s="38">
        <v>1</v>
      </c>
      <c r="C125" s="39" t="s">
        <v>27</v>
      </c>
      <c r="D125" s="67">
        <v>820</v>
      </c>
      <c r="E125" s="39" t="s">
        <v>129</v>
      </c>
      <c r="F125" s="35">
        <f t="shared" si="18"/>
        <v>7</v>
      </c>
      <c r="G125" s="40">
        <f t="shared" si="16"/>
        <v>7</v>
      </c>
      <c r="H125" s="40"/>
      <c r="I125" s="40"/>
      <c r="J125" s="40"/>
      <c r="K125" s="41"/>
      <c r="L125" s="41">
        <v>7</v>
      </c>
      <c r="M125" s="41"/>
      <c r="N125" s="40"/>
      <c r="O125" s="35">
        <f t="shared" si="17"/>
        <v>6</v>
      </c>
      <c r="P125" s="40">
        <f t="shared" si="19"/>
        <v>6</v>
      </c>
      <c r="Q125" s="40"/>
      <c r="R125" s="40"/>
      <c r="S125" s="40"/>
      <c r="T125" s="41"/>
      <c r="U125" s="41">
        <v>6</v>
      </c>
      <c r="V125" s="41"/>
      <c r="W125" s="40"/>
      <c r="X125" s="42">
        <v>0</v>
      </c>
      <c r="Y125" s="42">
        <v>0.78</v>
      </c>
      <c r="Z125" s="37"/>
      <c r="AA125" s="37">
        <v>1050</v>
      </c>
    </row>
    <row r="126" spans="1:28" s="31" customFormat="1" x14ac:dyDescent="0.2">
      <c r="A126" s="38">
        <v>113</v>
      </c>
      <c r="B126" s="38">
        <v>1</v>
      </c>
      <c r="C126" s="39" t="s">
        <v>27</v>
      </c>
      <c r="D126" s="67">
        <v>990</v>
      </c>
      <c r="E126" s="39" t="s">
        <v>134</v>
      </c>
      <c r="F126" s="35">
        <f t="shared" si="18"/>
        <v>3</v>
      </c>
      <c r="G126" s="40">
        <f t="shared" ref="G126:G157" si="20">I126+J126+K126+L126+M126</f>
        <v>3</v>
      </c>
      <c r="H126" s="40"/>
      <c r="I126" s="40"/>
      <c r="J126" s="40"/>
      <c r="K126" s="41">
        <v>3</v>
      </c>
      <c r="L126" s="41"/>
      <c r="M126" s="41"/>
      <c r="N126" s="40"/>
      <c r="O126" s="35">
        <f t="shared" si="17"/>
        <v>3</v>
      </c>
      <c r="P126" s="40">
        <f t="shared" si="19"/>
        <v>3</v>
      </c>
      <c r="Q126" s="40"/>
      <c r="R126" s="40"/>
      <c r="S126" s="40"/>
      <c r="T126" s="41">
        <v>3</v>
      </c>
      <c r="U126" s="41">
        <v>0</v>
      </c>
      <c r="V126" s="41"/>
      <c r="W126" s="40"/>
      <c r="X126" s="42">
        <v>100</v>
      </c>
      <c r="Y126" s="42">
        <v>62.35</v>
      </c>
      <c r="Z126" s="37"/>
      <c r="AA126" s="37">
        <v>0</v>
      </c>
    </row>
    <row r="127" spans="1:28" s="31" customFormat="1" ht="75" x14ac:dyDescent="0.2">
      <c r="A127" s="38">
        <v>114</v>
      </c>
      <c r="B127" s="38">
        <v>1</v>
      </c>
      <c r="C127" s="39" t="s">
        <v>27</v>
      </c>
      <c r="D127" s="66">
        <v>16702</v>
      </c>
      <c r="E127" s="39" t="s">
        <v>167</v>
      </c>
      <c r="F127" s="35">
        <f t="shared" si="18"/>
        <v>2</v>
      </c>
      <c r="G127" s="40">
        <f t="shared" si="20"/>
        <v>2</v>
      </c>
      <c r="H127" s="40"/>
      <c r="I127" s="59"/>
      <c r="J127" s="59"/>
      <c r="K127" s="59"/>
      <c r="L127" s="59">
        <v>2</v>
      </c>
      <c r="M127" s="59"/>
      <c r="N127" s="59"/>
      <c r="O127" s="35">
        <f t="shared" si="17"/>
        <v>1</v>
      </c>
      <c r="P127" s="40">
        <f t="shared" si="19"/>
        <v>1</v>
      </c>
      <c r="Q127" s="40"/>
      <c r="R127" s="41"/>
      <c r="S127" s="41"/>
      <c r="T127" s="41"/>
      <c r="U127" s="41">
        <v>1</v>
      </c>
      <c r="V127" s="41"/>
      <c r="W127" s="41"/>
      <c r="X127" s="48">
        <v>0</v>
      </c>
      <c r="Y127" s="42">
        <v>1.79</v>
      </c>
      <c r="Z127" s="37"/>
      <c r="AA127" s="37"/>
    </row>
    <row r="128" spans="1:28" s="31" customFormat="1" ht="75" x14ac:dyDescent="0.2">
      <c r="A128" s="38">
        <v>115</v>
      </c>
      <c r="B128" s="38">
        <v>1</v>
      </c>
      <c r="C128" s="62" t="s">
        <v>27</v>
      </c>
      <c r="D128" s="67">
        <v>348</v>
      </c>
      <c r="E128" s="62" t="s">
        <v>168</v>
      </c>
      <c r="F128" s="35">
        <f t="shared" si="18"/>
        <v>2</v>
      </c>
      <c r="G128" s="40">
        <f t="shared" si="20"/>
        <v>2</v>
      </c>
      <c r="H128" s="40"/>
      <c r="I128" s="63"/>
      <c r="J128" s="63">
        <v>2</v>
      </c>
      <c r="K128" s="64"/>
      <c r="L128" s="64"/>
      <c r="M128" s="64"/>
      <c r="N128" s="63"/>
      <c r="O128" s="35">
        <f t="shared" si="17"/>
        <v>2</v>
      </c>
      <c r="P128" s="40">
        <f t="shared" si="19"/>
        <v>2</v>
      </c>
      <c r="Q128" s="40"/>
      <c r="R128" s="63"/>
      <c r="S128" s="63">
        <v>2</v>
      </c>
      <c r="T128" s="64"/>
      <c r="U128" s="64"/>
      <c r="V128" s="64"/>
      <c r="W128" s="63"/>
      <c r="X128" s="65">
        <v>99</v>
      </c>
      <c r="Y128" s="48">
        <v>83.59</v>
      </c>
      <c r="Z128" s="37"/>
      <c r="AA128" s="37">
        <v>0</v>
      </c>
    </row>
    <row r="129" spans="1:27" s="31" customFormat="1" x14ac:dyDescent="0.2">
      <c r="A129" s="38">
        <v>116</v>
      </c>
      <c r="B129" s="38">
        <v>1</v>
      </c>
      <c r="C129" s="39" t="s">
        <v>27</v>
      </c>
      <c r="D129" s="66">
        <v>1317</v>
      </c>
      <c r="E129" s="58" t="s">
        <v>125</v>
      </c>
      <c r="F129" s="35">
        <f t="shared" si="18"/>
        <v>1</v>
      </c>
      <c r="G129" s="40">
        <f t="shared" si="20"/>
        <v>1</v>
      </c>
      <c r="H129" s="40"/>
      <c r="I129" s="45"/>
      <c r="J129" s="45"/>
      <c r="K129" s="45"/>
      <c r="L129" s="40">
        <v>1</v>
      </c>
      <c r="M129" s="45"/>
      <c r="N129" s="45"/>
      <c r="O129" s="35">
        <f t="shared" si="17"/>
        <v>1</v>
      </c>
      <c r="P129" s="40">
        <f t="shared" si="19"/>
        <v>1</v>
      </c>
      <c r="Q129" s="40"/>
      <c r="R129" s="32"/>
      <c r="S129" s="32"/>
      <c r="T129" s="32"/>
      <c r="U129" s="32">
        <v>1</v>
      </c>
      <c r="V129" s="32"/>
      <c r="W129" s="47"/>
      <c r="X129" s="48">
        <v>0</v>
      </c>
      <c r="Y129" s="60">
        <v>0.32</v>
      </c>
      <c r="Z129" s="37"/>
      <c r="AA129" s="37">
        <v>415</v>
      </c>
    </row>
    <row r="130" spans="1:27" s="31" customFormat="1" ht="30" x14ac:dyDescent="0.2">
      <c r="A130" s="38">
        <v>117</v>
      </c>
      <c r="B130" s="38">
        <v>1</v>
      </c>
      <c r="C130" s="39" t="s">
        <v>27</v>
      </c>
      <c r="D130" s="67">
        <v>872</v>
      </c>
      <c r="E130" s="39" t="s">
        <v>132</v>
      </c>
      <c r="F130" s="35">
        <f t="shared" si="18"/>
        <v>1</v>
      </c>
      <c r="G130" s="40">
        <f t="shared" si="20"/>
        <v>1</v>
      </c>
      <c r="H130" s="40"/>
      <c r="I130" s="40"/>
      <c r="J130" s="40">
        <v>1</v>
      </c>
      <c r="K130" s="41"/>
      <c r="L130" s="41"/>
      <c r="M130" s="41"/>
      <c r="N130" s="40"/>
      <c r="O130" s="35">
        <f t="shared" si="17"/>
        <v>0</v>
      </c>
      <c r="P130" s="40">
        <f t="shared" si="19"/>
        <v>0</v>
      </c>
      <c r="Q130" s="40"/>
      <c r="R130" s="40"/>
      <c r="S130" s="40">
        <v>0</v>
      </c>
      <c r="T130" s="41"/>
      <c r="U130" s="41"/>
      <c r="V130" s="41"/>
      <c r="W130" s="40"/>
      <c r="X130" s="42">
        <v>0</v>
      </c>
      <c r="Y130" s="42">
        <v>0.92</v>
      </c>
      <c r="Z130" s="37"/>
      <c r="AA130" s="37">
        <v>387</v>
      </c>
    </row>
    <row r="131" spans="1:27" s="31" customFormat="1" ht="45" x14ac:dyDescent="0.2">
      <c r="A131" s="38">
        <v>118</v>
      </c>
      <c r="B131" s="38">
        <v>1</v>
      </c>
      <c r="C131" s="39" t="s">
        <v>27</v>
      </c>
      <c r="D131" s="66">
        <v>11177</v>
      </c>
      <c r="E131" s="58" t="s">
        <v>81</v>
      </c>
      <c r="F131" s="35">
        <f t="shared" si="18"/>
        <v>0</v>
      </c>
      <c r="G131" s="40">
        <f t="shared" si="20"/>
        <v>0</v>
      </c>
      <c r="H131" s="40"/>
      <c r="I131" s="45"/>
      <c r="J131" s="45"/>
      <c r="K131" s="45"/>
      <c r="L131" s="40">
        <v>0</v>
      </c>
      <c r="M131" s="45"/>
      <c r="N131" s="45"/>
      <c r="O131" s="35">
        <f t="shared" si="17"/>
        <v>0</v>
      </c>
      <c r="P131" s="40">
        <f t="shared" si="19"/>
        <v>0</v>
      </c>
      <c r="Q131" s="40"/>
      <c r="R131" s="32"/>
      <c r="S131" s="32"/>
      <c r="T131" s="32"/>
      <c r="U131" s="46">
        <v>0</v>
      </c>
      <c r="V131" s="32"/>
      <c r="W131" s="47"/>
      <c r="X131" s="48">
        <v>0</v>
      </c>
      <c r="Y131" s="48">
        <v>0</v>
      </c>
      <c r="Z131" s="37"/>
      <c r="AA131" s="37">
        <v>0</v>
      </c>
    </row>
    <row r="132" spans="1:27" s="31" customFormat="1" ht="75" x14ac:dyDescent="0.2">
      <c r="A132" s="38">
        <v>119</v>
      </c>
      <c r="B132" s="38">
        <v>1</v>
      </c>
      <c r="C132" s="39" t="s">
        <v>27</v>
      </c>
      <c r="D132" s="66">
        <v>11176</v>
      </c>
      <c r="E132" s="58" t="s">
        <v>82</v>
      </c>
      <c r="F132" s="35">
        <f t="shared" si="18"/>
        <v>0</v>
      </c>
      <c r="G132" s="40">
        <f t="shared" si="20"/>
        <v>0</v>
      </c>
      <c r="H132" s="40"/>
      <c r="I132" s="45"/>
      <c r="J132" s="45"/>
      <c r="K132" s="45"/>
      <c r="L132" s="40">
        <v>0</v>
      </c>
      <c r="M132" s="45"/>
      <c r="N132" s="45"/>
      <c r="O132" s="35">
        <f t="shared" si="17"/>
        <v>0</v>
      </c>
      <c r="P132" s="40">
        <f t="shared" si="19"/>
        <v>0</v>
      </c>
      <c r="Q132" s="40"/>
      <c r="R132" s="32"/>
      <c r="S132" s="32"/>
      <c r="T132" s="32"/>
      <c r="U132" s="46">
        <v>0</v>
      </c>
      <c r="V132" s="32"/>
      <c r="W132" s="47"/>
      <c r="X132" s="48">
        <v>0</v>
      </c>
      <c r="Y132" s="42">
        <v>0</v>
      </c>
      <c r="Z132" s="37"/>
      <c r="AA132" s="37">
        <v>349</v>
      </c>
    </row>
    <row r="133" spans="1:27" s="31" customFormat="1" ht="30" x14ac:dyDescent="0.2">
      <c r="A133" s="38">
        <v>120</v>
      </c>
      <c r="B133" s="38">
        <v>1</v>
      </c>
      <c r="C133" s="39" t="s">
        <v>27</v>
      </c>
      <c r="D133" s="67">
        <v>1242</v>
      </c>
      <c r="E133" s="39" t="s">
        <v>103</v>
      </c>
      <c r="F133" s="35">
        <f t="shared" si="18"/>
        <v>0</v>
      </c>
      <c r="G133" s="40">
        <f t="shared" si="20"/>
        <v>0</v>
      </c>
      <c r="H133" s="40"/>
      <c r="I133" s="40"/>
      <c r="J133" s="40">
        <v>0</v>
      </c>
      <c r="K133" s="41"/>
      <c r="L133" s="41"/>
      <c r="M133" s="41"/>
      <c r="N133" s="40"/>
      <c r="O133" s="35">
        <f t="shared" si="17"/>
        <v>0</v>
      </c>
      <c r="P133" s="40">
        <f t="shared" si="19"/>
        <v>0</v>
      </c>
      <c r="Q133" s="40"/>
      <c r="R133" s="40"/>
      <c r="S133" s="40">
        <v>0</v>
      </c>
      <c r="T133" s="41"/>
      <c r="U133" s="41"/>
      <c r="V133" s="41"/>
      <c r="W133" s="40"/>
      <c r="X133" s="42">
        <v>0</v>
      </c>
      <c r="Y133" s="42">
        <v>0</v>
      </c>
      <c r="Z133" s="37"/>
      <c r="AA133" s="37">
        <v>300</v>
      </c>
    </row>
    <row r="134" spans="1:27" s="31" customFormat="1" ht="30" x14ac:dyDescent="0.2">
      <c r="A134" s="38">
        <v>121</v>
      </c>
      <c r="B134" s="38">
        <v>1</v>
      </c>
      <c r="C134" s="39" t="s">
        <v>27</v>
      </c>
      <c r="D134" s="67">
        <v>390</v>
      </c>
      <c r="E134" s="39" t="s">
        <v>106</v>
      </c>
      <c r="F134" s="35">
        <f t="shared" si="18"/>
        <v>0</v>
      </c>
      <c r="G134" s="40">
        <f t="shared" si="20"/>
        <v>0</v>
      </c>
      <c r="H134" s="40"/>
      <c r="I134" s="40"/>
      <c r="J134" s="40"/>
      <c r="K134" s="41"/>
      <c r="L134" s="41">
        <v>0</v>
      </c>
      <c r="M134" s="41"/>
      <c r="N134" s="40"/>
      <c r="O134" s="35">
        <f t="shared" si="17"/>
        <v>0</v>
      </c>
      <c r="P134" s="40">
        <f t="shared" si="19"/>
        <v>0</v>
      </c>
      <c r="Q134" s="40"/>
      <c r="R134" s="40"/>
      <c r="S134" s="40"/>
      <c r="T134" s="41"/>
      <c r="U134" s="41">
        <v>0</v>
      </c>
      <c r="V134" s="41"/>
      <c r="W134" s="40"/>
      <c r="X134" s="42">
        <v>36.549999999999997</v>
      </c>
      <c r="Y134" s="42">
        <v>36.630000000000003</v>
      </c>
      <c r="Z134" s="37"/>
      <c r="AA134" s="37">
        <v>300</v>
      </c>
    </row>
    <row r="135" spans="1:27" s="31" customFormat="1" ht="45" x14ac:dyDescent="0.2">
      <c r="A135" s="38">
        <v>122</v>
      </c>
      <c r="B135" s="38">
        <v>1</v>
      </c>
      <c r="C135" s="39" t="s">
        <v>27</v>
      </c>
      <c r="D135" s="67">
        <v>1287</v>
      </c>
      <c r="E135" s="39" t="s">
        <v>111</v>
      </c>
      <c r="F135" s="35">
        <f t="shared" si="18"/>
        <v>0</v>
      </c>
      <c r="G135" s="40">
        <f t="shared" si="20"/>
        <v>0</v>
      </c>
      <c r="H135" s="40"/>
      <c r="I135" s="40"/>
      <c r="J135" s="40"/>
      <c r="K135" s="41"/>
      <c r="L135" s="41">
        <v>0</v>
      </c>
      <c r="M135" s="41"/>
      <c r="N135" s="40"/>
      <c r="O135" s="35">
        <f t="shared" si="17"/>
        <v>0</v>
      </c>
      <c r="P135" s="40">
        <f t="shared" si="19"/>
        <v>0</v>
      </c>
      <c r="Q135" s="40"/>
      <c r="R135" s="40"/>
      <c r="S135" s="40"/>
      <c r="T135" s="41"/>
      <c r="U135" s="41">
        <v>0</v>
      </c>
      <c r="V135" s="41"/>
      <c r="W135" s="40"/>
      <c r="X135" s="42">
        <v>0</v>
      </c>
      <c r="Y135" s="60">
        <v>0.01</v>
      </c>
      <c r="Z135" s="37"/>
      <c r="AA135" s="37">
        <v>0</v>
      </c>
    </row>
    <row r="136" spans="1:27" s="31" customFormat="1" x14ac:dyDescent="0.2">
      <c r="A136" s="38">
        <v>123</v>
      </c>
      <c r="B136" s="38">
        <v>1</v>
      </c>
      <c r="C136" s="39" t="s">
        <v>27</v>
      </c>
      <c r="D136" s="67">
        <v>1080</v>
      </c>
      <c r="E136" s="39" t="s">
        <v>115</v>
      </c>
      <c r="F136" s="35">
        <f t="shared" si="18"/>
        <v>0</v>
      </c>
      <c r="G136" s="40">
        <f t="shared" si="20"/>
        <v>0</v>
      </c>
      <c r="H136" s="40"/>
      <c r="I136" s="40"/>
      <c r="J136" s="40"/>
      <c r="K136" s="41"/>
      <c r="L136" s="41">
        <v>0</v>
      </c>
      <c r="M136" s="41"/>
      <c r="N136" s="40"/>
      <c r="O136" s="35">
        <f t="shared" si="17"/>
        <v>0</v>
      </c>
      <c r="P136" s="40">
        <f t="shared" si="19"/>
        <v>0</v>
      </c>
      <c r="Q136" s="40"/>
      <c r="R136" s="40"/>
      <c r="S136" s="40"/>
      <c r="T136" s="41"/>
      <c r="U136" s="41">
        <v>0</v>
      </c>
      <c r="V136" s="41"/>
      <c r="W136" s="40"/>
      <c r="X136" s="42">
        <v>0</v>
      </c>
      <c r="Y136" s="42">
        <v>0.55000000000000004</v>
      </c>
      <c r="Z136" s="37"/>
      <c r="AA136" s="37">
        <v>100</v>
      </c>
    </row>
    <row r="137" spans="1:27" s="31" customFormat="1" ht="30" x14ac:dyDescent="0.2">
      <c r="A137" s="38">
        <v>124</v>
      </c>
      <c r="B137" s="38">
        <v>1</v>
      </c>
      <c r="C137" s="39" t="s">
        <v>27</v>
      </c>
      <c r="D137" s="67">
        <v>826</v>
      </c>
      <c r="E137" s="39" t="s">
        <v>123</v>
      </c>
      <c r="F137" s="35">
        <f t="shared" si="18"/>
        <v>0</v>
      </c>
      <c r="G137" s="40">
        <f t="shared" si="20"/>
        <v>0</v>
      </c>
      <c r="H137" s="40"/>
      <c r="I137" s="40"/>
      <c r="J137" s="40">
        <v>0</v>
      </c>
      <c r="K137" s="41"/>
      <c r="L137" s="41"/>
      <c r="M137" s="41"/>
      <c r="N137" s="40"/>
      <c r="O137" s="35">
        <f t="shared" si="17"/>
        <v>0</v>
      </c>
      <c r="P137" s="40">
        <f t="shared" si="19"/>
        <v>0</v>
      </c>
      <c r="Q137" s="40"/>
      <c r="R137" s="40"/>
      <c r="S137" s="40">
        <v>0</v>
      </c>
      <c r="T137" s="41"/>
      <c r="U137" s="41"/>
      <c r="V137" s="41"/>
      <c r="W137" s="40"/>
      <c r="X137" s="42">
        <v>40.51</v>
      </c>
      <c r="Y137" s="42">
        <v>39.31</v>
      </c>
      <c r="Z137" s="37"/>
      <c r="AA137" s="37">
        <v>80</v>
      </c>
    </row>
    <row r="138" spans="1:27" s="31" customFormat="1" ht="45" x14ac:dyDescent="0.2">
      <c r="A138" s="38">
        <v>125</v>
      </c>
      <c r="B138" s="38">
        <v>1</v>
      </c>
      <c r="C138" s="39" t="s">
        <v>27</v>
      </c>
      <c r="D138" s="67">
        <v>421</v>
      </c>
      <c r="E138" s="39" t="s">
        <v>128</v>
      </c>
      <c r="F138" s="35">
        <f t="shared" si="18"/>
        <v>0</v>
      </c>
      <c r="G138" s="40">
        <f t="shared" si="20"/>
        <v>0</v>
      </c>
      <c r="H138" s="40"/>
      <c r="I138" s="40"/>
      <c r="J138" s="40">
        <v>0</v>
      </c>
      <c r="K138" s="41"/>
      <c r="L138" s="41"/>
      <c r="M138" s="41"/>
      <c r="N138" s="40"/>
      <c r="O138" s="35">
        <f t="shared" si="17"/>
        <v>0</v>
      </c>
      <c r="P138" s="40">
        <f t="shared" si="19"/>
        <v>0</v>
      </c>
      <c r="Q138" s="40"/>
      <c r="R138" s="40"/>
      <c r="S138" s="40">
        <v>0</v>
      </c>
      <c r="T138" s="41"/>
      <c r="U138" s="41"/>
      <c r="V138" s="41"/>
      <c r="W138" s="40"/>
      <c r="X138" s="42">
        <v>83</v>
      </c>
      <c r="Y138" s="42">
        <v>79.61</v>
      </c>
      <c r="Z138" s="37"/>
      <c r="AA138" s="37">
        <v>50</v>
      </c>
    </row>
    <row r="139" spans="1:27" s="31" customFormat="1" ht="30" x14ac:dyDescent="0.2">
      <c r="A139" s="38">
        <v>126</v>
      </c>
      <c r="B139" s="38">
        <v>1</v>
      </c>
      <c r="C139" s="39" t="s">
        <v>27</v>
      </c>
      <c r="D139" s="67">
        <v>714</v>
      </c>
      <c r="E139" s="39" t="s">
        <v>130</v>
      </c>
      <c r="F139" s="35">
        <f t="shared" si="18"/>
        <v>0</v>
      </c>
      <c r="G139" s="40">
        <f t="shared" si="20"/>
        <v>0</v>
      </c>
      <c r="H139" s="40"/>
      <c r="I139" s="40"/>
      <c r="J139" s="40">
        <v>0</v>
      </c>
      <c r="K139" s="41"/>
      <c r="L139" s="41"/>
      <c r="M139" s="41"/>
      <c r="N139" s="40"/>
      <c r="O139" s="35">
        <f t="shared" si="17"/>
        <v>0</v>
      </c>
      <c r="P139" s="40">
        <f t="shared" si="19"/>
        <v>0</v>
      </c>
      <c r="Q139" s="40"/>
      <c r="R139" s="40"/>
      <c r="S139" s="40">
        <v>0</v>
      </c>
      <c r="T139" s="41"/>
      <c r="U139" s="41"/>
      <c r="V139" s="41"/>
      <c r="W139" s="40"/>
      <c r="X139" s="42">
        <v>0.4</v>
      </c>
      <c r="Y139" s="42">
        <v>0.31</v>
      </c>
      <c r="Z139" s="37"/>
      <c r="AA139" s="37">
        <v>4050</v>
      </c>
    </row>
    <row r="140" spans="1:27" s="31" customFormat="1" x14ac:dyDescent="0.2">
      <c r="A140" s="38">
        <v>127</v>
      </c>
      <c r="B140" s="38">
        <v>1</v>
      </c>
      <c r="C140" s="39" t="s">
        <v>27</v>
      </c>
      <c r="D140" s="67">
        <v>1123</v>
      </c>
      <c r="E140" s="39" t="s">
        <v>141</v>
      </c>
      <c r="F140" s="35">
        <f t="shared" si="18"/>
        <v>0</v>
      </c>
      <c r="G140" s="40">
        <f t="shared" si="20"/>
        <v>0</v>
      </c>
      <c r="H140" s="40"/>
      <c r="I140" s="40"/>
      <c r="J140" s="40">
        <v>0</v>
      </c>
      <c r="K140" s="41"/>
      <c r="L140" s="41"/>
      <c r="M140" s="41"/>
      <c r="N140" s="40"/>
      <c r="O140" s="35">
        <f t="shared" si="17"/>
        <v>0</v>
      </c>
      <c r="P140" s="40">
        <f t="shared" si="19"/>
        <v>0</v>
      </c>
      <c r="Q140" s="40"/>
      <c r="R140" s="40"/>
      <c r="S140" s="40">
        <v>0</v>
      </c>
      <c r="T140" s="41"/>
      <c r="U140" s="41"/>
      <c r="V140" s="41"/>
      <c r="W140" s="40"/>
      <c r="X140" s="42">
        <v>0</v>
      </c>
      <c r="Y140" s="42">
        <v>0</v>
      </c>
      <c r="Z140" s="37"/>
      <c r="AA140" s="37">
        <v>0</v>
      </c>
    </row>
    <row r="141" spans="1:27" s="31" customFormat="1" ht="30" x14ac:dyDescent="0.2">
      <c r="A141" s="38">
        <v>128</v>
      </c>
      <c r="B141" s="38">
        <v>1</v>
      </c>
      <c r="C141" s="39" t="s">
        <v>27</v>
      </c>
      <c r="D141" s="66">
        <v>376</v>
      </c>
      <c r="E141" s="39" t="s">
        <v>143</v>
      </c>
      <c r="F141" s="35">
        <f t="shared" si="18"/>
        <v>0</v>
      </c>
      <c r="G141" s="40">
        <f t="shared" si="20"/>
        <v>0</v>
      </c>
      <c r="H141" s="40"/>
      <c r="I141" s="59"/>
      <c r="J141" s="59">
        <v>0</v>
      </c>
      <c r="K141" s="59"/>
      <c r="L141" s="59"/>
      <c r="M141" s="59"/>
      <c r="N141" s="59"/>
      <c r="O141" s="35">
        <f t="shared" ref="O141:O172" si="21">P141+W141</f>
        <v>0</v>
      </c>
      <c r="P141" s="40">
        <f t="shared" si="19"/>
        <v>0</v>
      </c>
      <c r="Q141" s="40"/>
      <c r="R141" s="41"/>
      <c r="S141" s="41"/>
      <c r="T141" s="41"/>
      <c r="U141" s="41"/>
      <c r="V141" s="41"/>
      <c r="W141" s="41"/>
      <c r="X141" s="48">
        <v>99.5</v>
      </c>
      <c r="Y141" s="42">
        <v>99.93</v>
      </c>
      <c r="Z141" s="37"/>
      <c r="AA141" s="37">
        <v>350</v>
      </c>
    </row>
    <row r="142" spans="1:27" s="31" customFormat="1" x14ac:dyDescent="0.2">
      <c r="A142" s="38">
        <v>129</v>
      </c>
      <c r="B142" s="38">
        <v>1</v>
      </c>
      <c r="C142" s="39" t="s">
        <v>27</v>
      </c>
      <c r="D142" s="67">
        <v>347</v>
      </c>
      <c r="E142" s="39" t="s">
        <v>153</v>
      </c>
      <c r="F142" s="35">
        <f t="shared" ref="F142:F173" si="22">G142+N142</f>
        <v>0</v>
      </c>
      <c r="G142" s="40">
        <f t="shared" si="20"/>
        <v>0</v>
      </c>
      <c r="H142" s="40"/>
      <c r="I142" s="40"/>
      <c r="J142" s="40"/>
      <c r="K142" s="41"/>
      <c r="L142" s="41"/>
      <c r="M142" s="41">
        <v>0</v>
      </c>
      <c r="N142" s="40"/>
      <c r="O142" s="35">
        <f t="shared" si="21"/>
        <v>0</v>
      </c>
      <c r="P142" s="40">
        <f t="shared" ref="P142:P173" si="23">R142+S142+T142+U142+V142+Q142</f>
        <v>0</v>
      </c>
      <c r="Q142" s="40"/>
      <c r="R142" s="40"/>
      <c r="S142" s="40"/>
      <c r="T142" s="41"/>
      <c r="U142" s="41"/>
      <c r="V142" s="41">
        <v>0</v>
      </c>
      <c r="W142" s="40"/>
      <c r="X142" s="42">
        <v>100</v>
      </c>
      <c r="Y142" s="42">
        <v>98.08</v>
      </c>
      <c r="Z142" s="37"/>
      <c r="AA142" s="37">
        <v>28</v>
      </c>
    </row>
    <row r="143" spans="1:27" s="31" customFormat="1" ht="30" x14ac:dyDescent="0.2">
      <c r="A143" s="38">
        <v>130</v>
      </c>
      <c r="B143" s="38">
        <v>1</v>
      </c>
      <c r="C143" s="39" t="s">
        <v>27</v>
      </c>
      <c r="D143" s="67">
        <v>417</v>
      </c>
      <c r="E143" s="39" t="s">
        <v>156</v>
      </c>
      <c r="F143" s="35">
        <f t="shared" si="22"/>
        <v>0</v>
      </c>
      <c r="G143" s="40">
        <f t="shared" si="20"/>
        <v>0</v>
      </c>
      <c r="H143" s="40"/>
      <c r="I143" s="45"/>
      <c r="J143" s="45"/>
      <c r="K143" s="45"/>
      <c r="L143" s="45"/>
      <c r="M143" s="59">
        <v>0</v>
      </c>
      <c r="N143" s="59"/>
      <c r="O143" s="35">
        <f t="shared" si="21"/>
        <v>0</v>
      </c>
      <c r="P143" s="40">
        <f t="shared" si="23"/>
        <v>0</v>
      </c>
      <c r="Q143" s="40"/>
      <c r="R143" s="32"/>
      <c r="S143" s="32"/>
      <c r="T143" s="32"/>
      <c r="U143" s="32"/>
      <c r="V143" s="32">
        <v>0</v>
      </c>
      <c r="W143" s="47"/>
      <c r="X143" s="48">
        <v>100</v>
      </c>
      <c r="Y143" s="42">
        <v>102.65</v>
      </c>
      <c r="Z143" s="37"/>
      <c r="AA143" s="37">
        <v>8</v>
      </c>
    </row>
    <row r="144" spans="1:27" s="31" customFormat="1" ht="30" x14ac:dyDescent="0.2">
      <c r="A144" s="38">
        <v>131</v>
      </c>
      <c r="B144" s="38">
        <v>1</v>
      </c>
      <c r="C144" s="39" t="s">
        <v>27</v>
      </c>
      <c r="D144" s="67">
        <v>417</v>
      </c>
      <c r="E144" s="39" t="s">
        <v>157</v>
      </c>
      <c r="F144" s="35">
        <f t="shared" si="22"/>
        <v>0</v>
      </c>
      <c r="G144" s="40">
        <f t="shared" si="20"/>
        <v>0</v>
      </c>
      <c r="H144" s="40"/>
      <c r="I144" s="40"/>
      <c r="J144" s="40"/>
      <c r="K144" s="41"/>
      <c r="L144" s="41"/>
      <c r="M144" s="41">
        <v>0</v>
      </c>
      <c r="N144" s="40"/>
      <c r="O144" s="35">
        <f t="shared" si="21"/>
        <v>0</v>
      </c>
      <c r="P144" s="40">
        <f t="shared" si="23"/>
        <v>0</v>
      </c>
      <c r="Q144" s="40"/>
      <c r="R144" s="40"/>
      <c r="S144" s="40"/>
      <c r="T144" s="41"/>
      <c r="U144" s="41"/>
      <c r="V144" s="41"/>
      <c r="W144" s="40"/>
      <c r="X144" s="42">
        <v>100</v>
      </c>
      <c r="Y144" s="48">
        <v>96.11</v>
      </c>
      <c r="Z144" s="37"/>
      <c r="AA144" s="37">
        <v>5</v>
      </c>
    </row>
    <row r="145" spans="1:27" s="31" customFormat="1" ht="45" x14ac:dyDescent="0.2">
      <c r="A145" s="38">
        <v>132</v>
      </c>
      <c r="B145" s="38">
        <v>1</v>
      </c>
      <c r="C145" s="39" t="s">
        <v>27</v>
      </c>
      <c r="D145" s="39">
        <v>413</v>
      </c>
      <c r="E145" s="39" t="s">
        <v>158</v>
      </c>
      <c r="F145" s="35">
        <f t="shared" si="22"/>
        <v>0</v>
      </c>
      <c r="G145" s="40">
        <f t="shared" si="20"/>
        <v>0</v>
      </c>
      <c r="H145" s="40"/>
      <c r="I145" s="39"/>
      <c r="J145" s="39"/>
      <c r="K145" s="39"/>
      <c r="L145" s="39"/>
      <c r="M145" s="39"/>
      <c r="N145" s="39"/>
      <c r="O145" s="35">
        <f t="shared" si="21"/>
        <v>0</v>
      </c>
      <c r="P145" s="40">
        <f t="shared" si="23"/>
        <v>0</v>
      </c>
      <c r="Q145" s="40"/>
      <c r="R145" s="39"/>
      <c r="S145" s="39"/>
      <c r="T145" s="39"/>
      <c r="U145" s="39"/>
      <c r="V145" s="39"/>
      <c r="W145" s="39"/>
      <c r="X145" s="67">
        <v>100</v>
      </c>
      <c r="Y145" s="60">
        <v>28.16</v>
      </c>
      <c r="Z145" s="37"/>
      <c r="AA145" s="37">
        <v>2</v>
      </c>
    </row>
    <row r="146" spans="1:27" s="31" customFormat="1" x14ac:dyDescent="0.2">
      <c r="A146" s="38">
        <v>133</v>
      </c>
      <c r="B146" s="38">
        <v>1</v>
      </c>
      <c r="C146" s="39" t="s">
        <v>36</v>
      </c>
      <c r="D146" s="67">
        <v>287</v>
      </c>
      <c r="E146" s="39" t="s">
        <v>159</v>
      </c>
      <c r="F146" s="41">
        <f t="shared" si="22"/>
        <v>0</v>
      </c>
      <c r="G146" s="40">
        <f t="shared" si="20"/>
        <v>0</v>
      </c>
      <c r="H146" s="40"/>
      <c r="I146" s="40"/>
      <c r="J146" s="40"/>
      <c r="K146" s="41"/>
      <c r="L146" s="41"/>
      <c r="M146" s="41">
        <v>0</v>
      </c>
      <c r="N146" s="40"/>
      <c r="O146" s="35">
        <f t="shared" si="21"/>
        <v>0</v>
      </c>
      <c r="P146" s="40">
        <f t="shared" si="23"/>
        <v>0</v>
      </c>
      <c r="Q146" s="40"/>
      <c r="R146" s="40"/>
      <c r="S146" s="40"/>
      <c r="T146" s="41"/>
      <c r="U146" s="41"/>
      <c r="V146" s="41">
        <v>0</v>
      </c>
      <c r="W146" s="40"/>
      <c r="X146" s="42">
        <v>81</v>
      </c>
      <c r="Y146" s="42">
        <v>79</v>
      </c>
      <c r="Z146" s="37"/>
      <c r="AA146" s="37">
        <v>1</v>
      </c>
    </row>
    <row r="147" spans="1:27" s="31" customFormat="1" ht="30" x14ac:dyDescent="0.2">
      <c r="A147" s="38">
        <v>134</v>
      </c>
      <c r="B147" s="38">
        <v>1</v>
      </c>
      <c r="C147" s="39" t="s">
        <v>27</v>
      </c>
      <c r="D147" s="67">
        <v>365</v>
      </c>
      <c r="E147" s="39" t="s">
        <v>160</v>
      </c>
      <c r="F147" s="35">
        <f t="shared" si="22"/>
        <v>0</v>
      </c>
      <c r="G147" s="40">
        <f t="shared" si="20"/>
        <v>0</v>
      </c>
      <c r="H147" s="40"/>
      <c r="I147" s="40"/>
      <c r="J147" s="40">
        <v>0</v>
      </c>
      <c r="K147" s="41"/>
      <c r="L147" s="41"/>
      <c r="M147" s="41"/>
      <c r="N147" s="40"/>
      <c r="O147" s="35">
        <f t="shared" si="21"/>
        <v>0</v>
      </c>
      <c r="P147" s="40">
        <f t="shared" si="23"/>
        <v>0</v>
      </c>
      <c r="Q147" s="40"/>
      <c r="R147" s="40"/>
      <c r="S147" s="40">
        <v>0</v>
      </c>
      <c r="T147" s="41"/>
      <c r="U147" s="41"/>
      <c r="V147" s="41"/>
      <c r="W147" s="40"/>
      <c r="X147" s="42">
        <v>100</v>
      </c>
      <c r="Y147" s="42">
        <v>80.62</v>
      </c>
      <c r="Z147" s="37"/>
      <c r="AA147" s="37">
        <v>1</v>
      </c>
    </row>
    <row r="148" spans="1:27" s="31" customFormat="1" x14ac:dyDescent="0.2">
      <c r="A148" s="38">
        <v>135</v>
      </c>
      <c r="B148" s="38">
        <v>1</v>
      </c>
      <c r="C148" s="39" t="s">
        <v>100</v>
      </c>
      <c r="D148" s="67">
        <v>859</v>
      </c>
      <c r="E148" s="39" t="s">
        <v>161</v>
      </c>
      <c r="F148" s="41">
        <f t="shared" si="22"/>
        <v>0</v>
      </c>
      <c r="G148" s="40">
        <f t="shared" si="20"/>
        <v>0</v>
      </c>
      <c r="H148" s="40"/>
      <c r="I148" s="40">
        <v>0</v>
      </c>
      <c r="J148" s="40"/>
      <c r="K148" s="40"/>
      <c r="L148" s="40"/>
      <c r="M148" s="40"/>
      <c r="N148" s="40"/>
      <c r="O148" s="35">
        <f t="shared" si="21"/>
        <v>0</v>
      </c>
      <c r="P148" s="40">
        <f t="shared" si="23"/>
        <v>0</v>
      </c>
      <c r="Q148" s="40"/>
      <c r="R148" s="40">
        <v>0</v>
      </c>
      <c r="S148" s="40"/>
      <c r="T148" s="40"/>
      <c r="U148" s="40"/>
      <c r="V148" s="40"/>
      <c r="W148" s="40"/>
      <c r="X148" s="42">
        <v>12</v>
      </c>
      <c r="Y148" s="65">
        <v>11.74</v>
      </c>
      <c r="Z148" s="37"/>
      <c r="AA148" s="37">
        <v>1</v>
      </c>
    </row>
    <row r="149" spans="1:27" s="31" customFormat="1" ht="30" x14ac:dyDescent="0.2">
      <c r="A149" s="38">
        <v>136</v>
      </c>
      <c r="B149" s="38">
        <v>1</v>
      </c>
      <c r="C149" s="39" t="s">
        <v>57</v>
      </c>
      <c r="D149" s="123">
        <v>1107</v>
      </c>
      <c r="E149" s="39" t="s">
        <v>169</v>
      </c>
      <c r="F149" s="41">
        <f t="shared" si="22"/>
        <v>0</v>
      </c>
      <c r="G149" s="40">
        <f t="shared" si="20"/>
        <v>0</v>
      </c>
      <c r="H149" s="40"/>
      <c r="I149" s="45"/>
      <c r="J149" s="40">
        <v>0</v>
      </c>
      <c r="K149" s="45"/>
      <c r="L149" s="45"/>
      <c r="M149" s="45"/>
      <c r="N149" s="45"/>
      <c r="O149" s="35">
        <f t="shared" si="21"/>
        <v>0</v>
      </c>
      <c r="P149" s="40">
        <f t="shared" si="23"/>
        <v>0</v>
      </c>
      <c r="Q149" s="40"/>
      <c r="R149" s="32"/>
      <c r="S149" s="40">
        <v>0</v>
      </c>
      <c r="T149" s="32"/>
      <c r="U149" s="32"/>
      <c r="V149" s="32"/>
      <c r="W149" s="47"/>
      <c r="X149" s="48">
        <v>0</v>
      </c>
      <c r="Y149" s="42">
        <v>0</v>
      </c>
      <c r="Z149" s="37"/>
      <c r="AA149" s="37">
        <v>1</v>
      </c>
    </row>
    <row r="150" spans="1:27" s="31" customFormat="1" ht="30" x14ac:dyDescent="0.2">
      <c r="A150" s="38">
        <v>137</v>
      </c>
      <c r="B150" s="38">
        <v>1</v>
      </c>
      <c r="C150" s="39" t="s">
        <v>57</v>
      </c>
      <c r="D150" s="123">
        <v>1108</v>
      </c>
      <c r="E150" s="39" t="s">
        <v>170</v>
      </c>
      <c r="F150" s="41">
        <f t="shared" si="22"/>
        <v>0</v>
      </c>
      <c r="G150" s="40">
        <f t="shared" si="20"/>
        <v>0</v>
      </c>
      <c r="H150" s="40"/>
      <c r="I150" s="45"/>
      <c r="J150" s="40">
        <v>0</v>
      </c>
      <c r="K150" s="45"/>
      <c r="L150" s="45"/>
      <c r="M150" s="45"/>
      <c r="N150" s="45"/>
      <c r="O150" s="35">
        <f t="shared" si="21"/>
        <v>0</v>
      </c>
      <c r="P150" s="40">
        <f t="shared" si="23"/>
        <v>0</v>
      </c>
      <c r="Q150" s="40"/>
      <c r="R150" s="32"/>
      <c r="S150" s="40">
        <v>0</v>
      </c>
      <c r="T150" s="32"/>
      <c r="U150" s="32"/>
      <c r="V150" s="32"/>
      <c r="W150" s="47"/>
      <c r="X150" s="48">
        <v>0</v>
      </c>
      <c r="Y150" s="39">
        <v>0</v>
      </c>
      <c r="Z150" s="37"/>
      <c r="AA150" s="37">
        <v>1</v>
      </c>
    </row>
    <row r="151" spans="1:27" s="31" customFormat="1" ht="30" x14ac:dyDescent="0.2">
      <c r="A151" s="38">
        <v>138</v>
      </c>
      <c r="B151" s="38">
        <v>1</v>
      </c>
      <c r="C151" s="39" t="s">
        <v>57</v>
      </c>
      <c r="D151" s="66">
        <v>1108</v>
      </c>
      <c r="E151" s="68" t="s">
        <v>171</v>
      </c>
      <c r="F151" s="41">
        <f t="shared" si="22"/>
        <v>0</v>
      </c>
      <c r="G151" s="40">
        <f t="shared" si="20"/>
        <v>0</v>
      </c>
      <c r="H151" s="40"/>
      <c r="I151" s="45"/>
      <c r="J151" s="40">
        <v>0</v>
      </c>
      <c r="K151" s="45"/>
      <c r="L151" s="45"/>
      <c r="M151" s="45"/>
      <c r="N151" s="45"/>
      <c r="O151" s="35">
        <f t="shared" si="21"/>
        <v>0</v>
      </c>
      <c r="P151" s="40">
        <f t="shared" si="23"/>
        <v>0</v>
      </c>
      <c r="Q151" s="40"/>
      <c r="R151" s="32"/>
      <c r="S151" s="40">
        <v>0</v>
      </c>
      <c r="T151" s="32"/>
      <c r="U151" s="32"/>
      <c r="V151" s="32"/>
      <c r="W151" s="47"/>
      <c r="X151" s="48">
        <v>0</v>
      </c>
      <c r="Y151" s="60">
        <v>0</v>
      </c>
      <c r="Z151" s="37"/>
      <c r="AA151" s="37">
        <v>600</v>
      </c>
    </row>
    <row r="152" spans="1:27" s="31" customFormat="1" ht="30" x14ac:dyDescent="0.2">
      <c r="A152" s="38">
        <v>139</v>
      </c>
      <c r="B152" s="38">
        <v>1</v>
      </c>
      <c r="C152" s="39" t="s">
        <v>57</v>
      </c>
      <c r="D152" s="66">
        <v>1108</v>
      </c>
      <c r="E152" s="58" t="s">
        <v>172</v>
      </c>
      <c r="F152" s="41">
        <f t="shared" si="22"/>
        <v>0</v>
      </c>
      <c r="G152" s="40">
        <f t="shared" si="20"/>
        <v>0</v>
      </c>
      <c r="H152" s="40"/>
      <c r="I152" s="45"/>
      <c r="J152" s="40">
        <v>0</v>
      </c>
      <c r="K152" s="45"/>
      <c r="L152" s="45"/>
      <c r="M152" s="45"/>
      <c r="N152" s="45"/>
      <c r="O152" s="35">
        <f t="shared" si="21"/>
        <v>0</v>
      </c>
      <c r="P152" s="40">
        <f t="shared" si="23"/>
        <v>0</v>
      </c>
      <c r="Q152" s="40"/>
      <c r="R152" s="32"/>
      <c r="S152" s="40">
        <v>0</v>
      </c>
      <c r="T152" s="32"/>
      <c r="U152" s="32"/>
      <c r="V152" s="32"/>
      <c r="W152" s="47"/>
      <c r="X152" s="48">
        <v>0</v>
      </c>
      <c r="Y152" s="60">
        <v>0</v>
      </c>
      <c r="Z152" s="37"/>
      <c r="AA152" s="37">
        <v>0</v>
      </c>
    </row>
    <row r="153" spans="1:27" s="31" customFormat="1" ht="30" x14ac:dyDescent="0.2">
      <c r="A153" s="38">
        <v>140</v>
      </c>
      <c r="B153" s="38">
        <v>1</v>
      </c>
      <c r="C153" s="39" t="s">
        <v>57</v>
      </c>
      <c r="D153" s="66">
        <v>1108</v>
      </c>
      <c r="E153" s="58" t="s">
        <v>173</v>
      </c>
      <c r="F153" s="41">
        <f t="shared" si="22"/>
        <v>0</v>
      </c>
      <c r="G153" s="40">
        <f t="shared" si="20"/>
        <v>0</v>
      </c>
      <c r="H153" s="40"/>
      <c r="I153" s="45"/>
      <c r="J153" s="40">
        <v>0</v>
      </c>
      <c r="K153" s="45"/>
      <c r="L153" s="45"/>
      <c r="M153" s="45"/>
      <c r="N153" s="45"/>
      <c r="O153" s="35">
        <f t="shared" si="21"/>
        <v>0</v>
      </c>
      <c r="P153" s="40">
        <f t="shared" si="23"/>
        <v>0</v>
      </c>
      <c r="Q153" s="40"/>
      <c r="R153" s="32"/>
      <c r="S153" s="40">
        <v>0</v>
      </c>
      <c r="T153" s="32"/>
      <c r="U153" s="32"/>
      <c r="V153" s="32"/>
      <c r="W153" s="47"/>
      <c r="X153" s="48">
        <v>0</v>
      </c>
      <c r="Y153" s="60">
        <v>0</v>
      </c>
      <c r="Z153" s="37"/>
      <c r="AA153" s="37">
        <v>0</v>
      </c>
    </row>
    <row r="154" spans="1:27" s="31" customFormat="1" x14ac:dyDescent="0.2">
      <c r="A154" s="38">
        <v>141</v>
      </c>
      <c r="B154" s="38">
        <v>1</v>
      </c>
      <c r="C154" s="39" t="s">
        <v>27</v>
      </c>
      <c r="D154" s="67">
        <v>418</v>
      </c>
      <c r="E154" s="69" t="s">
        <v>175</v>
      </c>
      <c r="F154" s="35">
        <f t="shared" si="22"/>
        <v>0</v>
      </c>
      <c r="G154" s="40">
        <f t="shared" si="20"/>
        <v>0</v>
      </c>
      <c r="H154" s="40"/>
      <c r="I154" s="45"/>
      <c r="J154" s="45"/>
      <c r="K154" s="45"/>
      <c r="L154" s="45"/>
      <c r="M154" s="45"/>
      <c r="N154" s="45"/>
      <c r="O154" s="35">
        <f t="shared" si="21"/>
        <v>0</v>
      </c>
      <c r="P154" s="40">
        <f t="shared" si="23"/>
        <v>0</v>
      </c>
      <c r="Q154" s="40"/>
      <c r="R154" s="32"/>
      <c r="S154" s="32"/>
      <c r="T154" s="32"/>
      <c r="U154" s="32"/>
      <c r="V154" s="32"/>
      <c r="W154" s="47"/>
      <c r="X154" s="48">
        <v>98</v>
      </c>
      <c r="Y154" s="48">
        <v>64.92</v>
      </c>
      <c r="Z154" s="37"/>
      <c r="AA154" s="37">
        <v>0</v>
      </c>
    </row>
    <row r="155" spans="1:27" s="31" customFormat="1" x14ac:dyDescent="0.2">
      <c r="A155" s="38">
        <v>142</v>
      </c>
      <c r="B155" s="38">
        <v>1</v>
      </c>
      <c r="C155" s="39" t="s">
        <v>27</v>
      </c>
      <c r="D155" s="67">
        <v>418</v>
      </c>
      <c r="E155" s="69" t="s">
        <v>176</v>
      </c>
      <c r="F155" s="35">
        <f t="shared" si="22"/>
        <v>0</v>
      </c>
      <c r="G155" s="40">
        <f t="shared" si="20"/>
        <v>0</v>
      </c>
      <c r="H155" s="40"/>
      <c r="I155" s="45"/>
      <c r="J155" s="45"/>
      <c r="K155" s="45"/>
      <c r="L155" s="45"/>
      <c r="M155" s="45"/>
      <c r="N155" s="45"/>
      <c r="O155" s="35">
        <f t="shared" si="21"/>
        <v>0</v>
      </c>
      <c r="P155" s="40">
        <f t="shared" si="23"/>
        <v>0</v>
      </c>
      <c r="Q155" s="40"/>
      <c r="R155" s="32"/>
      <c r="S155" s="32"/>
      <c r="T155" s="32"/>
      <c r="U155" s="32"/>
      <c r="V155" s="32"/>
      <c r="W155" s="47"/>
      <c r="X155" s="48">
        <v>100</v>
      </c>
      <c r="Y155" s="48">
        <v>63.85</v>
      </c>
      <c r="Z155" s="37"/>
      <c r="AA155" s="37">
        <v>0</v>
      </c>
    </row>
    <row r="156" spans="1:27" s="31" customFormat="1" x14ac:dyDescent="0.2">
      <c r="A156" s="38">
        <v>143</v>
      </c>
      <c r="B156" s="38">
        <v>1</v>
      </c>
      <c r="C156" s="39" t="s">
        <v>27</v>
      </c>
      <c r="D156" s="67">
        <v>418</v>
      </c>
      <c r="E156" s="69" t="s">
        <v>177</v>
      </c>
      <c r="F156" s="35">
        <f t="shared" si="22"/>
        <v>0</v>
      </c>
      <c r="G156" s="40">
        <f t="shared" si="20"/>
        <v>0</v>
      </c>
      <c r="H156" s="40"/>
      <c r="I156" s="45"/>
      <c r="J156" s="45"/>
      <c r="K156" s="45"/>
      <c r="L156" s="45"/>
      <c r="M156" s="45"/>
      <c r="N156" s="45"/>
      <c r="O156" s="35">
        <f t="shared" si="21"/>
        <v>0</v>
      </c>
      <c r="P156" s="40">
        <f t="shared" si="23"/>
        <v>0</v>
      </c>
      <c r="Q156" s="40"/>
      <c r="R156" s="32"/>
      <c r="S156" s="32"/>
      <c r="T156" s="32"/>
      <c r="U156" s="32"/>
      <c r="V156" s="32"/>
      <c r="W156" s="47"/>
      <c r="X156" s="48">
        <v>100</v>
      </c>
      <c r="Y156" s="48">
        <v>45.76</v>
      </c>
      <c r="Z156" s="37"/>
      <c r="AA156" s="37">
        <v>0</v>
      </c>
    </row>
    <row r="157" spans="1:27" s="31" customFormat="1" x14ac:dyDescent="0.2">
      <c r="A157" s="38">
        <v>144</v>
      </c>
      <c r="B157" s="38">
        <v>1</v>
      </c>
      <c r="C157" s="39" t="s">
        <v>27</v>
      </c>
      <c r="D157" s="67">
        <v>416</v>
      </c>
      <c r="E157" s="69" t="s">
        <v>178</v>
      </c>
      <c r="F157" s="35">
        <f t="shared" si="22"/>
        <v>0</v>
      </c>
      <c r="G157" s="40">
        <f t="shared" si="20"/>
        <v>0</v>
      </c>
      <c r="H157" s="40"/>
      <c r="I157" s="45"/>
      <c r="J157" s="45"/>
      <c r="K157" s="45"/>
      <c r="L157" s="45"/>
      <c r="M157" s="45"/>
      <c r="N157" s="45"/>
      <c r="O157" s="35">
        <f t="shared" si="21"/>
        <v>0</v>
      </c>
      <c r="P157" s="40">
        <f t="shared" si="23"/>
        <v>0</v>
      </c>
      <c r="Q157" s="40"/>
      <c r="R157" s="32"/>
      <c r="S157" s="32"/>
      <c r="T157" s="32"/>
      <c r="U157" s="32"/>
      <c r="V157" s="32"/>
      <c r="W157" s="47"/>
      <c r="X157" s="48">
        <v>100</v>
      </c>
      <c r="Y157" s="60">
        <v>91.38</v>
      </c>
      <c r="Z157" s="37"/>
      <c r="AA157" s="37">
        <v>0</v>
      </c>
    </row>
    <row r="158" spans="1:27" s="31" customFormat="1" x14ac:dyDescent="0.2">
      <c r="A158" s="38">
        <v>145</v>
      </c>
      <c r="B158" s="38">
        <v>1</v>
      </c>
      <c r="C158" s="39" t="s">
        <v>27</v>
      </c>
      <c r="D158" s="67">
        <v>416</v>
      </c>
      <c r="E158" s="69" t="s">
        <v>179</v>
      </c>
      <c r="F158" s="35">
        <f t="shared" si="22"/>
        <v>0</v>
      </c>
      <c r="G158" s="40">
        <f t="shared" ref="G158:G178" si="24">I158+J158+K158+L158+M158</f>
        <v>0</v>
      </c>
      <c r="H158" s="40"/>
      <c r="I158" s="45"/>
      <c r="J158" s="45"/>
      <c r="K158" s="45"/>
      <c r="L158" s="45"/>
      <c r="M158" s="45"/>
      <c r="N158" s="45"/>
      <c r="O158" s="35">
        <f t="shared" si="21"/>
        <v>0</v>
      </c>
      <c r="P158" s="40">
        <f t="shared" si="23"/>
        <v>0</v>
      </c>
      <c r="Q158" s="40"/>
      <c r="R158" s="32"/>
      <c r="S158" s="32"/>
      <c r="T158" s="32"/>
      <c r="U158" s="32"/>
      <c r="V158" s="32"/>
      <c r="W158" s="47"/>
      <c r="X158" s="48">
        <v>100</v>
      </c>
      <c r="Y158" s="60">
        <v>331.25</v>
      </c>
      <c r="Z158" s="37"/>
      <c r="AA158" s="37">
        <v>0</v>
      </c>
    </row>
    <row r="159" spans="1:27" s="31" customFormat="1" x14ac:dyDescent="0.2">
      <c r="A159" s="38">
        <v>146</v>
      </c>
      <c r="B159" s="38">
        <v>1</v>
      </c>
      <c r="C159" s="39" t="s">
        <v>27</v>
      </c>
      <c r="D159" s="67">
        <v>416</v>
      </c>
      <c r="E159" s="69" t="s">
        <v>180</v>
      </c>
      <c r="F159" s="35">
        <f t="shared" si="22"/>
        <v>0</v>
      </c>
      <c r="G159" s="40">
        <f t="shared" si="24"/>
        <v>0</v>
      </c>
      <c r="H159" s="40"/>
      <c r="I159" s="45"/>
      <c r="J159" s="45"/>
      <c r="K159" s="45"/>
      <c r="L159" s="45"/>
      <c r="M159" s="45"/>
      <c r="N159" s="45"/>
      <c r="O159" s="35">
        <f t="shared" si="21"/>
        <v>0</v>
      </c>
      <c r="P159" s="40">
        <f t="shared" si="23"/>
        <v>0</v>
      </c>
      <c r="Q159" s="40"/>
      <c r="R159" s="32"/>
      <c r="S159" s="32"/>
      <c r="T159" s="32"/>
      <c r="U159" s="32"/>
      <c r="V159" s="32"/>
      <c r="W159" s="47"/>
      <c r="X159" s="48">
        <v>100</v>
      </c>
      <c r="Y159" s="60">
        <v>69.59</v>
      </c>
      <c r="Z159" s="37"/>
      <c r="AA159" s="37">
        <v>0</v>
      </c>
    </row>
    <row r="160" spans="1:27" s="31" customFormat="1" x14ac:dyDescent="0.2">
      <c r="A160" s="38">
        <v>147</v>
      </c>
      <c r="B160" s="38">
        <v>1</v>
      </c>
      <c r="C160" s="39" t="s">
        <v>27</v>
      </c>
      <c r="D160" s="67">
        <v>343</v>
      </c>
      <c r="E160" s="69" t="s">
        <v>181</v>
      </c>
      <c r="F160" s="35">
        <f t="shared" si="22"/>
        <v>0</v>
      </c>
      <c r="G160" s="40">
        <f t="shared" si="24"/>
        <v>0</v>
      </c>
      <c r="H160" s="40"/>
      <c r="I160" s="45"/>
      <c r="J160" s="45"/>
      <c r="K160" s="45"/>
      <c r="L160" s="45"/>
      <c r="M160" s="45"/>
      <c r="N160" s="45"/>
      <c r="O160" s="35">
        <f t="shared" si="21"/>
        <v>0</v>
      </c>
      <c r="P160" s="40">
        <f t="shared" si="23"/>
        <v>0</v>
      </c>
      <c r="Q160" s="40"/>
      <c r="R160" s="32"/>
      <c r="S160" s="32"/>
      <c r="T160" s="32"/>
      <c r="U160" s="32"/>
      <c r="V160" s="32"/>
      <c r="W160" s="47"/>
      <c r="X160" s="48">
        <v>82</v>
      </c>
      <c r="Y160" s="60">
        <v>7.32</v>
      </c>
      <c r="Z160" s="37"/>
      <c r="AA160" s="37">
        <v>0</v>
      </c>
    </row>
    <row r="161" spans="1:27" s="31" customFormat="1" x14ac:dyDescent="0.2">
      <c r="A161" s="38">
        <v>148</v>
      </c>
      <c r="B161" s="38">
        <v>1</v>
      </c>
      <c r="C161" s="39" t="s">
        <v>27</v>
      </c>
      <c r="D161" s="67">
        <v>344</v>
      </c>
      <c r="E161" s="69" t="s">
        <v>182</v>
      </c>
      <c r="F161" s="35">
        <f t="shared" si="22"/>
        <v>0</v>
      </c>
      <c r="G161" s="40">
        <f t="shared" si="24"/>
        <v>0</v>
      </c>
      <c r="H161" s="40"/>
      <c r="I161" s="45"/>
      <c r="J161" s="45"/>
      <c r="K161" s="45"/>
      <c r="L161" s="45"/>
      <c r="M161" s="45"/>
      <c r="N161" s="45"/>
      <c r="O161" s="35">
        <f t="shared" si="21"/>
        <v>0</v>
      </c>
      <c r="P161" s="40">
        <f t="shared" si="23"/>
        <v>0</v>
      </c>
      <c r="Q161" s="40"/>
      <c r="R161" s="32"/>
      <c r="S161" s="32"/>
      <c r="T161" s="32"/>
      <c r="U161" s="32"/>
      <c r="V161" s="32"/>
      <c r="W161" s="47"/>
      <c r="X161" s="48">
        <v>60</v>
      </c>
      <c r="Y161" s="60">
        <v>0.98</v>
      </c>
      <c r="Z161" s="37"/>
      <c r="AA161" s="37">
        <v>0</v>
      </c>
    </row>
    <row r="162" spans="1:27" s="31" customFormat="1" x14ac:dyDescent="0.2">
      <c r="A162" s="38">
        <v>149</v>
      </c>
      <c r="B162" s="38">
        <v>1</v>
      </c>
      <c r="C162" s="39" t="s">
        <v>27</v>
      </c>
      <c r="D162" s="67">
        <v>354</v>
      </c>
      <c r="E162" s="69" t="s">
        <v>183</v>
      </c>
      <c r="F162" s="35">
        <f t="shared" si="22"/>
        <v>0</v>
      </c>
      <c r="G162" s="40">
        <f t="shared" si="24"/>
        <v>0</v>
      </c>
      <c r="H162" s="40"/>
      <c r="I162" s="45"/>
      <c r="J162" s="45"/>
      <c r="K162" s="45"/>
      <c r="L162" s="45"/>
      <c r="M162" s="45"/>
      <c r="N162" s="45"/>
      <c r="O162" s="35">
        <f t="shared" si="21"/>
        <v>0</v>
      </c>
      <c r="P162" s="40">
        <f t="shared" si="23"/>
        <v>0</v>
      </c>
      <c r="Q162" s="40"/>
      <c r="R162" s="32"/>
      <c r="S162" s="32"/>
      <c r="T162" s="32"/>
      <c r="U162" s="32"/>
      <c r="V162" s="32"/>
      <c r="W162" s="47"/>
      <c r="X162" s="48">
        <v>100</v>
      </c>
      <c r="Y162" s="60">
        <v>96.39</v>
      </c>
      <c r="Z162" s="37"/>
      <c r="AA162" s="37">
        <v>0</v>
      </c>
    </row>
    <row r="163" spans="1:27" s="31" customFormat="1" x14ac:dyDescent="0.2">
      <c r="A163" s="38">
        <v>150</v>
      </c>
      <c r="B163" s="38">
        <v>1</v>
      </c>
      <c r="C163" s="39" t="s">
        <v>27</v>
      </c>
      <c r="D163" s="67">
        <v>395</v>
      </c>
      <c r="E163" s="69" t="s">
        <v>184</v>
      </c>
      <c r="F163" s="35">
        <f t="shared" si="22"/>
        <v>0</v>
      </c>
      <c r="G163" s="40">
        <f t="shared" si="24"/>
        <v>0</v>
      </c>
      <c r="H163" s="40"/>
      <c r="I163" s="45"/>
      <c r="J163" s="45"/>
      <c r="K163" s="45"/>
      <c r="L163" s="45"/>
      <c r="M163" s="45"/>
      <c r="N163" s="45"/>
      <c r="O163" s="35">
        <f t="shared" si="21"/>
        <v>0</v>
      </c>
      <c r="P163" s="40">
        <f t="shared" si="23"/>
        <v>0</v>
      </c>
      <c r="Q163" s="40"/>
      <c r="R163" s="32"/>
      <c r="S163" s="32"/>
      <c r="T163" s="32"/>
      <c r="U163" s="32"/>
      <c r="V163" s="32"/>
      <c r="W163" s="47"/>
      <c r="X163" s="48">
        <v>100</v>
      </c>
      <c r="Y163" s="60">
        <v>64.03</v>
      </c>
      <c r="Z163" s="37"/>
      <c r="AA163" s="37">
        <v>0</v>
      </c>
    </row>
    <row r="164" spans="1:27" s="31" customFormat="1" x14ac:dyDescent="0.2">
      <c r="A164" s="38">
        <v>151</v>
      </c>
      <c r="B164" s="38">
        <v>1</v>
      </c>
      <c r="C164" s="39" t="s">
        <v>27</v>
      </c>
      <c r="D164" s="67">
        <v>409</v>
      </c>
      <c r="E164" s="69" t="s">
        <v>185</v>
      </c>
      <c r="F164" s="35">
        <f t="shared" si="22"/>
        <v>0</v>
      </c>
      <c r="G164" s="40">
        <f t="shared" si="24"/>
        <v>0</v>
      </c>
      <c r="H164" s="40"/>
      <c r="I164" s="45"/>
      <c r="J164" s="45"/>
      <c r="K164" s="45"/>
      <c r="L164" s="45"/>
      <c r="M164" s="45"/>
      <c r="N164" s="45"/>
      <c r="O164" s="35">
        <f t="shared" si="21"/>
        <v>0</v>
      </c>
      <c r="P164" s="40">
        <f t="shared" si="23"/>
        <v>0</v>
      </c>
      <c r="Q164" s="40"/>
      <c r="R164" s="32"/>
      <c r="S164" s="32"/>
      <c r="T164" s="32"/>
      <c r="U164" s="32"/>
      <c r="V164" s="32"/>
      <c r="W164" s="47"/>
      <c r="X164" s="48">
        <v>100</v>
      </c>
      <c r="Y164" s="60">
        <v>22.08</v>
      </c>
      <c r="Z164" s="37"/>
      <c r="AA164" s="37">
        <v>0</v>
      </c>
    </row>
    <row r="165" spans="1:27" s="31" customFormat="1" x14ac:dyDescent="0.2">
      <c r="A165" s="38">
        <v>152</v>
      </c>
      <c r="B165" s="38">
        <v>1</v>
      </c>
      <c r="C165" s="39" t="s">
        <v>27</v>
      </c>
      <c r="D165" s="67">
        <v>1173</v>
      </c>
      <c r="E165" s="69" t="s">
        <v>186</v>
      </c>
      <c r="F165" s="35">
        <f t="shared" si="22"/>
        <v>0</v>
      </c>
      <c r="G165" s="40">
        <f t="shared" si="24"/>
        <v>0</v>
      </c>
      <c r="H165" s="40"/>
      <c r="I165" s="45"/>
      <c r="J165" s="45"/>
      <c r="K165" s="45"/>
      <c r="L165" s="45"/>
      <c r="M165" s="45"/>
      <c r="N165" s="45"/>
      <c r="O165" s="35">
        <f t="shared" si="21"/>
        <v>0</v>
      </c>
      <c r="P165" s="40">
        <f t="shared" si="23"/>
        <v>0</v>
      </c>
      <c r="Q165" s="40"/>
      <c r="R165" s="32"/>
      <c r="S165" s="32"/>
      <c r="T165" s="32"/>
      <c r="U165" s="32"/>
      <c r="V165" s="32"/>
      <c r="W165" s="47"/>
      <c r="X165" s="48">
        <v>100</v>
      </c>
      <c r="Y165" s="60">
        <v>102.73</v>
      </c>
      <c r="Z165" s="37"/>
      <c r="AA165" s="37">
        <v>0</v>
      </c>
    </row>
    <row r="166" spans="1:27" s="31" customFormat="1" x14ac:dyDescent="0.2">
      <c r="A166" s="38">
        <v>153</v>
      </c>
      <c r="B166" s="38">
        <v>1</v>
      </c>
      <c r="C166" s="39" t="s">
        <v>27</v>
      </c>
      <c r="D166" s="67">
        <v>1254</v>
      </c>
      <c r="E166" s="69" t="s">
        <v>188</v>
      </c>
      <c r="F166" s="35">
        <f t="shared" si="22"/>
        <v>0</v>
      </c>
      <c r="G166" s="40">
        <f t="shared" si="24"/>
        <v>0</v>
      </c>
      <c r="H166" s="40"/>
      <c r="I166" s="45"/>
      <c r="J166" s="45"/>
      <c r="K166" s="45"/>
      <c r="L166" s="45"/>
      <c r="M166" s="45"/>
      <c r="N166" s="45"/>
      <c r="O166" s="35">
        <f t="shared" si="21"/>
        <v>0</v>
      </c>
      <c r="P166" s="40">
        <f t="shared" si="23"/>
        <v>0</v>
      </c>
      <c r="Q166" s="40"/>
      <c r="R166" s="32"/>
      <c r="S166" s="32"/>
      <c r="T166" s="32"/>
      <c r="U166" s="32"/>
      <c r="V166" s="32"/>
      <c r="W166" s="47"/>
      <c r="X166" s="48">
        <v>0</v>
      </c>
      <c r="Y166" s="60">
        <v>0</v>
      </c>
      <c r="Z166" s="37"/>
      <c r="AA166" s="37">
        <v>0</v>
      </c>
    </row>
    <row r="167" spans="1:27" s="31" customFormat="1" x14ac:dyDescent="0.2">
      <c r="A167" s="38">
        <v>154</v>
      </c>
      <c r="B167" s="38">
        <v>1</v>
      </c>
      <c r="C167" s="39" t="s">
        <v>27</v>
      </c>
      <c r="D167" s="67">
        <v>385</v>
      </c>
      <c r="E167" s="69" t="s">
        <v>189</v>
      </c>
      <c r="F167" s="35">
        <f t="shared" si="22"/>
        <v>0</v>
      </c>
      <c r="G167" s="40">
        <f t="shared" si="24"/>
        <v>0</v>
      </c>
      <c r="H167" s="40"/>
      <c r="I167" s="45"/>
      <c r="J167" s="45"/>
      <c r="K167" s="45"/>
      <c r="L167" s="45"/>
      <c r="M167" s="45"/>
      <c r="N167" s="45"/>
      <c r="O167" s="35">
        <f t="shared" si="21"/>
        <v>0</v>
      </c>
      <c r="P167" s="40">
        <f t="shared" si="23"/>
        <v>0</v>
      </c>
      <c r="Q167" s="40"/>
      <c r="R167" s="32"/>
      <c r="S167" s="32"/>
      <c r="T167" s="32"/>
      <c r="U167" s="32"/>
      <c r="V167" s="32"/>
      <c r="W167" s="47"/>
      <c r="X167" s="48">
        <v>84</v>
      </c>
      <c r="Y167" s="60">
        <v>67.03</v>
      </c>
      <c r="Z167" s="37"/>
      <c r="AA167" s="37">
        <v>0</v>
      </c>
    </row>
    <row r="168" spans="1:27" s="31" customFormat="1" x14ac:dyDescent="0.2">
      <c r="A168" s="38">
        <v>155</v>
      </c>
      <c r="B168" s="38">
        <v>1</v>
      </c>
      <c r="C168" s="39" t="s">
        <v>27</v>
      </c>
      <c r="D168" s="67">
        <v>1267</v>
      </c>
      <c r="E168" s="69" t="s">
        <v>190</v>
      </c>
      <c r="F168" s="35">
        <f t="shared" si="22"/>
        <v>0</v>
      </c>
      <c r="G168" s="40">
        <f t="shared" si="24"/>
        <v>0</v>
      </c>
      <c r="H168" s="40"/>
      <c r="I168" s="45"/>
      <c r="J168" s="45"/>
      <c r="K168" s="45"/>
      <c r="L168" s="45"/>
      <c r="M168" s="45"/>
      <c r="N168" s="45"/>
      <c r="O168" s="35">
        <f t="shared" si="21"/>
        <v>0</v>
      </c>
      <c r="P168" s="40">
        <f t="shared" si="23"/>
        <v>0</v>
      </c>
      <c r="Q168" s="40"/>
      <c r="R168" s="32"/>
      <c r="S168" s="32"/>
      <c r="T168" s="32"/>
      <c r="U168" s="32"/>
      <c r="V168" s="32"/>
      <c r="W168" s="47"/>
      <c r="X168" s="48">
        <v>0</v>
      </c>
      <c r="Y168" s="60">
        <v>0</v>
      </c>
      <c r="Z168" s="37"/>
      <c r="AA168" s="37">
        <v>0</v>
      </c>
    </row>
    <row r="169" spans="1:27" s="31" customFormat="1" x14ac:dyDescent="0.2">
      <c r="A169" s="38">
        <v>156</v>
      </c>
      <c r="B169" s="38">
        <v>1</v>
      </c>
      <c r="C169" s="39" t="s">
        <v>27</v>
      </c>
      <c r="D169" s="67">
        <v>1268</v>
      </c>
      <c r="E169" s="69" t="s">
        <v>191</v>
      </c>
      <c r="F169" s="35">
        <f t="shared" si="22"/>
        <v>0</v>
      </c>
      <c r="G169" s="40">
        <f t="shared" si="24"/>
        <v>0</v>
      </c>
      <c r="H169" s="40"/>
      <c r="I169" s="45"/>
      <c r="J169" s="45"/>
      <c r="K169" s="45"/>
      <c r="L169" s="45"/>
      <c r="M169" s="45"/>
      <c r="N169" s="45"/>
      <c r="O169" s="35">
        <f t="shared" si="21"/>
        <v>0</v>
      </c>
      <c r="P169" s="40">
        <f t="shared" si="23"/>
        <v>0</v>
      </c>
      <c r="Q169" s="40"/>
      <c r="R169" s="32"/>
      <c r="S169" s="32"/>
      <c r="T169" s="32"/>
      <c r="U169" s="32"/>
      <c r="V169" s="32"/>
      <c r="W169" s="47"/>
      <c r="X169" s="48">
        <v>0</v>
      </c>
      <c r="Y169" s="60">
        <v>0</v>
      </c>
      <c r="Z169" s="37"/>
      <c r="AA169" s="37">
        <v>0</v>
      </c>
    </row>
    <row r="170" spans="1:27" s="31" customFormat="1" x14ac:dyDescent="0.2">
      <c r="A170" s="38">
        <v>157</v>
      </c>
      <c r="B170" s="38">
        <v>1</v>
      </c>
      <c r="C170" s="39" t="s">
        <v>27</v>
      </c>
      <c r="D170" s="67">
        <v>1175</v>
      </c>
      <c r="E170" s="69" t="s">
        <v>192</v>
      </c>
      <c r="F170" s="35">
        <f t="shared" si="22"/>
        <v>0</v>
      </c>
      <c r="G170" s="40">
        <f t="shared" si="24"/>
        <v>0</v>
      </c>
      <c r="H170" s="40"/>
      <c r="I170" s="45"/>
      <c r="J170" s="45"/>
      <c r="K170" s="45"/>
      <c r="L170" s="45"/>
      <c r="M170" s="45"/>
      <c r="N170" s="45"/>
      <c r="O170" s="35">
        <f t="shared" si="21"/>
        <v>0</v>
      </c>
      <c r="P170" s="40">
        <f t="shared" si="23"/>
        <v>0</v>
      </c>
      <c r="Q170" s="40"/>
      <c r="R170" s="32"/>
      <c r="S170" s="32"/>
      <c r="T170" s="32"/>
      <c r="U170" s="32"/>
      <c r="V170" s="32"/>
      <c r="W170" s="47"/>
      <c r="X170" s="48">
        <v>100</v>
      </c>
      <c r="Y170" s="60">
        <v>100</v>
      </c>
      <c r="Z170" s="37"/>
      <c r="AA170" s="37">
        <v>0</v>
      </c>
    </row>
    <row r="171" spans="1:27" s="72" customFormat="1" x14ac:dyDescent="0.2">
      <c r="A171" s="38">
        <v>158</v>
      </c>
      <c r="B171" s="38">
        <v>1</v>
      </c>
      <c r="C171" s="39" t="s">
        <v>27</v>
      </c>
      <c r="D171" s="67">
        <v>1165</v>
      </c>
      <c r="E171" s="69" t="s">
        <v>193</v>
      </c>
      <c r="F171" s="35">
        <f t="shared" si="22"/>
        <v>0</v>
      </c>
      <c r="G171" s="40">
        <f t="shared" si="24"/>
        <v>0</v>
      </c>
      <c r="H171" s="40"/>
      <c r="I171" s="45"/>
      <c r="J171" s="45"/>
      <c r="K171" s="45"/>
      <c r="L171" s="45"/>
      <c r="M171" s="45"/>
      <c r="N171" s="45"/>
      <c r="O171" s="35">
        <f t="shared" si="21"/>
        <v>0</v>
      </c>
      <c r="P171" s="40">
        <f t="shared" si="23"/>
        <v>0</v>
      </c>
      <c r="Q171" s="40"/>
      <c r="R171" s="32"/>
      <c r="S171" s="32"/>
      <c r="T171" s="32"/>
      <c r="U171" s="32"/>
      <c r="V171" s="32"/>
      <c r="W171" s="47"/>
      <c r="X171" s="48">
        <v>100</v>
      </c>
      <c r="Y171" s="60">
        <v>111.24</v>
      </c>
      <c r="Z171" s="71"/>
      <c r="AA171" s="71">
        <v>0</v>
      </c>
    </row>
    <row r="172" spans="1:27" s="31" customFormat="1" x14ac:dyDescent="0.2">
      <c r="A172" s="38">
        <v>159</v>
      </c>
      <c r="B172" s="38">
        <v>1</v>
      </c>
      <c r="C172" s="39" t="s">
        <v>27</v>
      </c>
      <c r="D172" s="67">
        <v>1258</v>
      </c>
      <c r="E172" s="69" t="s">
        <v>194</v>
      </c>
      <c r="F172" s="35">
        <f t="shared" si="22"/>
        <v>0</v>
      </c>
      <c r="G172" s="40">
        <f t="shared" si="24"/>
        <v>0</v>
      </c>
      <c r="H172" s="40"/>
      <c r="I172" s="45"/>
      <c r="J172" s="45"/>
      <c r="K172" s="45"/>
      <c r="L172" s="45"/>
      <c r="M172" s="45"/>
      <c r="N172" s="45"/>
      <c r="O172" s="35">
        <f t="shared" si="21"/>
        <v>0</v>
      </c>
      <c r="P172" s="40">
        <f t="shared" si="23"/>
        <v>0</v>
      </c>
      <c r="Q172" s="40"/>
      <c r="R172" s="32"/>
      <c r="S172" s="32"/>
      <c r="T172" s="32"/>
      <c r="U172" s="32"/>
      <c r="V172" s="32"/>
      <c r="W172" s="47"/>
      <c r="X172" s="48">
        <v>0</v>
      </c>
      <c r="Y172" s="60">
        <v>0</v>
      </c>
      <c r="Z172" s="37"/>
      <c r="AA172" s="37">
        <v>0</v>
      </c>
    </row>
    <row r="173" spans="1:27" s="31" customFormat="1" x14ac:dyDescent="0.2">
      <c r="A173" s="38">
        <v>160</v>
      </c>
      <c r="B173" s="38">
        <v>1</v>
      </c>
      <c r="C173" s="39" t="s">
        <v>27</v>
      </c>
      <c r="D173" s="67">
        <v>1189</v>
      </c>
      <c r="E173" s="69" t="s">
        <v>195</v>
      </c>
      <c r="F173" s="35">
        <f t="shared" si="22"/>
        <v>0</v>
      </c>
      <c r="G173" s="40">
        <f t="shared" si="24"/>
        <v>0</v>
      </c>
      <c r="H173" s="40"/>
      <c r="I173" s="45"/>
      <c r="J173" s="45"/>
      <c r="K173" s="45"/>
      <c r="L173" s="45"/>
      <c r="M173" s="45"/>
      <c r="N173" s="45"/>
      <c r="O173" s="35">
        <f t="shared" ref="O173:O204" si="25">P173+W173</f>
        <v>0</v>
      </c>
      <c r="P173" s="40">
        <f t="shared" si="23"/>
        <v>0</v>
      </c>
      <c r="Q173" s="40"/>
      <c r="R173" s="32"/>
      <c r="S173" s="32"/>
      <c r="T173" s="32"/>
      <c r="U173" s="32"/>
      <c r="V173" s="32"/>
      <c r="W173" s="47"/>
      <c r="X173" s="48">
        <v>0</v>
      </c>
      <c r="Y173" s="60">
        <v>0.06</v>
      </c>
      <c r="Z173" s="37"/>
      <c r="AA173" s="37">
        <v>0</v>
      </c>
    </row>
    <row r="174" spans="1:27" s="31" customFormat="1" x14ac:dyDescent="0.2">
      <c r="A174" s="38">
        <v>161</v>
      </c>
      <c r="B174" s="38">
        <v>1</v>
      </c>
      <c r="C174" s="39" t="s">
        <v>27</v>
      </c>
      <c r="D174" s="67">
        <v>352</v>
      </c>
      <c r="E174" s="69" t="s">
        <v>196</v>
      </c>
      <c r="F174" s="35">
        <f t="shared" ref="F174:F205" si="26">G174+N174</f>
        <v>0</v>
      </c>
      <c r="G174" s="40">
        <f t="shared" si="24"/>
        <v>0</v>
      </c>
      <c r="H174" s="40"/>
      <c r="I174" s="45"/>
      <c r="J174" s="45"/>
      <c r="K174" s="45"/>
      <c r="L174" s="45"/>
      <c r="M174" s="45"/>
      <c r="N174" s="45"/>
      <c r="O174" s="35">
        <f t="shared" si="25"/>
        <v>0</v>
      </c>
      <c r="P174" s="40">
        <f t="shared" ref="P174:P205" si="27">R174+S174+T174+U174+V174+Q174</f>
        <v>0</v>
      </c>
      <c r="Q174" s="40"/>
      <c r="R174" s="32"/>
      <c r="S174" s="32"/>
      <c r="T174" s="32"/>
      <c r="U174" s="32"/>
      <c r="V174" s="32"/>
      <c r="W174" s="47"/>
      <c r="X174" s="48">
        <v>100</v>
      </c>
      <c r="Y174" s="60">
        <v>93.63</v>
      </c>
      <c r="Z174" s="37"/>
      <c r="AA174" s="37">
        <v>0</v>
      </c>
    </row>
    <row r="175" spans="1:27" s="31" customFormat="1" x14ac:dyDescent="0.2">
      <c r="A175" s="38">
        <v>162</v>
      </c>
      <c r="B175" s="38">
        <v>1</v>
      </c>
      <c r="C175" s="39" t="s">
        <v>27</v>
      </c>
      <c r="D175" s="67">
        <v>1226</v>
      </c>
      <c r="E175" s="69" t="s">
        <v>197</v>
      </c>
      <c r="F175" s="35">
        <f t="shared" si="26"/>
        <v>0</v>
      </c>
      <c r="G175" s="40">
        <f t="shared" si="24"/>
        <v>0</v>
      </c>
      <c r="H175" s="40"/>
      <c r="I175" s="45"/>
      <c r="J175" s="45"/>
      <c r="K175" s="45"/>
      <c r="L175" s="45"/>
      <c r="M175" s="45"/>
      <c r="N175" s="45"/>
      <c r="O175" s="35">
        <f t="shared" si="25"/>
        <v>0</v>
      </c>
      <c r="P175" s="40">
        <f t="shared" si="27"/>
        <v>0</v>
      </c>
      <c r="Q175" s="40"/>
      <c r="R175" s="32"/>
      <c r="S175" s="32"/>
      <c r="T175" s="32"/>
      <c r="U175" s="32"/>
      <c r="V175" s="32"/>
      <c r="W175" s="47"/>
      <c r="X175" s="48">
        <v>0</v>
      </c>
      <c r="Y175" s="60">
        <v>0</v>
      </c>
      <c r="Z175" s="37"/>
      <c r="AA175" s="37">
        <v>0</v>
      </c>
    </row>
    <row r="176" spans="1:27" s="31" customFormat="1" x14ac:dyDescent="0.2">
      <c r="A176" s="38">
        <v>163</v>
      </c>
      <c r="B176" s="38">
        <v>1</v>
      </c>
      <c r="C176" s="39" t="s">
        <v>27</v>
      </c>
      <c r="D176" s="67">
        <v>367</v>
      </c>
      <c r="E176" s="69" t="s">
        <v>198</v>
      </c>
      <c r="F176" s="35">
        <f t="shared" si="26"/>
        <v>0</v>
      </c>
      <c r="G176" s="40">
        <f t="shared" si="24"/>
        <v>0</v>
      </c>
      <c r="H176" s="40"/>
      <c r="I176" s="45"/>
      <c r="J176" s="45"/>
      <c r="K176" s="45"/>
      <c r="L176" s="45"/>
      <c r="M176" s="45"/>
      <c r="N176" s="45"/>
      <c r="O176" s="35">
        <f t="shared" si="25"/>
        <v>0</v>
      </c>
      <c r="P176" s="40">
        <f t="shared" si="27"/>
        <v>0</v>
      </c>
      <c r="Q176" s="40"/>
      <c r="R176" s="32"/>
      <c r="S176" s="32"/>
      <c r="T176" s="32"/>
      <c r="U176" s="32"/>
      <c r="V176" s="32"/>
      <c r="W176" s="47"/>
      <c r="X176" s="48">
        <v>100</v>
      </c>
      <c r="Y176" s="60">
        <v>56.2</v>
      </c>
      <c r="Z176" s="37"/>
      <c r="AA176" s="37">
        <v>0</v>
      </c>
    </row>
    <row r="177" spans="1:1024" s="31" customFormat="1" x14ac:dyDescent="0.2">
      <c r="A177" s="38">
        <v>164</v>
      </c>
      <c r="B177" s="38">
        <v>1</v>
      </c>
      <c r="C177" s="39" t="s">
        <v>27</v>
      </c>
      <c r="D177" s="123">
        <v>1356</v>
      </c>
      <c r="E177" s="69" t="s">
        <v>199</v>
      </c>
      <c r="F177" s="35">
        <f t="shared" si="26"/>
        <v>0</v>
      </c>
      <c r="G177" s="40">
        <f t="shared" si="24"/>
        <v>0</v>
      </c>
      <c r="H177" s="40"/>
      <c r="I177" s="45"/>
      <c r="J177" s="45"/>
      <c r="K177" s="45"/>
      <c r="L177" s="45"/>
      <c r="M177" s="45"/>
      <c r="N177" s="45"/>
      <c r="O177" s="35">
        <f t="shared" si="25"/>
        <v>0</v>
      </c>
      <c r="P177" s="40">
        <f t="shared" si="27"/>
        <v>0</v>
      </c>
      <c r="Q177" s="40"/>
      <c r="R177" s="32"/>
      <c r="S177" s="32"/>
      <c r="T177" s="32"/>
      <c r="U177" s="32"/>
      <c r="V177" s="32"/>
      <c r="W177" s="47"/>
      <c r="X177" s="48">
        <v>0</v>
      </c>
      <c r="Y177" s="60">
        <v>0</v>
      </c>
      <c r="Z177" s="37"/>
      <c r="AA177" s="37">
        <v>0</v>
      </c>
    </row>
    <row r="178" spans="1:1024" s="31" customFormat="1" x14ac:dyDescent="0.2">
      <c r="A178" s="38">
        <v>165</v>
      </c>
      <c r="B178" s="38">
        <v>1</v>
      </c>
      <c r="C178" s="39" t="s">
        <v>36</v>
      </c>
      <c r="D178" s="67">
        <v>286</v>
      </c>
      <c r="E178" s="69" t="s">
        <v>201</v>
      </c>
      <c r="F178" s="41">
        <f t="shared" si="26"/>
        <v>0</v>
      </c>
      <c r="G178" s="40">
        <f t="shared" si="24"/>
        <v>0</v>
      </c>
      <c r="H178" s="40"/>
      <c r="I178" s="45"/>
      <c r="J178" s="45"/>
      <c r="K178" s="45"/>
      <c r="L178" s="45"/>
      <c r="M178" s="45"/>
      <c r="N178" s="45"/>
      <c r="O178" s="35">
        <f t="shared" si="25"/>
        <v>0</v>
      </c>
      <c r="P178" s="40">
        <f t="shared" si="27"/>
        <v>0</v>
      </c>
      <c r="Q178" s="40"/>
      <c r="R178" s="32"/>
      <c r="S178" s="32"/>
      <c r="T178" s="32"/>
      <c r="U178" s="32"/>
      <c r="V178" s="32"/>
      <c r="W178" s="47"/>
      <c r="X178" s="48">
        <v>70</v>
      </c>
      <c r="Y178" s="60">
        <v>23</v>
      </c>
      <c r="Z178" s="37"/>
      <c r="AA178" s="37">
        <v>0</v>
      </c>
    </row>
    <row r="179" spans="1:1024" s="2" customFormat="1" x14ac:dyDescent="0.25">
      <c r="A179" s="1"/>
      <c r="C179" s="3"/>
      <c r="D179" s="4"/>
      <c r="E179" s="5"/>
      <c r="F179" s="7"/>
      <c r="G179" s="7"/>
      <c r="H179" s="7"/>
      <c r="I179" s="7"/>
      <c r="J179" s="7"/>
      <c r="K179" s="7"/>
      <c r="L179" s="7"/>
      <c r="M179" s="7"/>
      <c r="N179" s="7"/>
      <c r="W179" s="9"/>
      <c r="X179" s="10"/>
      <c r="Y179" s="10"/>
      <c r="Z179" s="11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2"/>
      <c r="DO179" s="12"/>
      <c r="DP179" s="12"/>
      <c r="DQ179" s="12"/>
      <c r="DR179" s="12"/>
      <c r="DS179" s="12"/>
      <c r="DT179" s="12"/>
      <c r="DU179" s="12"/>
      <c r="DV179" s="12"/>
      <c r="DW179" s="12"/>
      <c r="DX179" s="12"/>
      <c r="DY179" s="12"/>
      <c r="DZ179" s="12"/>
      <c r="EA179" s="12"/>
      <c r="EB179" s="12"/>
      <c r="EC179" s="12"/>
      <c r="ED179" s="12"/>
      <c r="EE179" s="12"/>
      <c r="EF179" s="12"/>
      <c r="EG179" s="12"/>
      <c r="EH179" s="12"/>
      <c r="EI179" s="12"/>
      <c r="EJ179" s="12"/>
      <c r="EK179" s="12"/>
      <c r="EL179" s="12"/>
      <c r="EM179" s="12"/>
      <c r="EN179" s="12"/>
      <c r="EO179" s="12"/>
      <c r="EP179" s="12"/>
      <c r="EQ179" s="12"/>
      <c r="ER179" s="12"/>
      <c r="ES179" s="12"/>
      <c r="ET179" s="12"/>
      <c r="EU179" s="12"/>
      <c r="EV179" s="12"/>
      <c r="EW179" s="12"/>
      <c r="EX179" s="12"/>
      <c r="EY179" s="12"/>
      <c r="EZ179" s="12"/>
      <c r="FA179" s="12"/>
      <c r="FB179" s="12"/>
      <c r="FC179" s="12"/>
      <c r="FD179" s="12"/>
      <c r="FE179" s="12"/>
      <c r="FF179" s="12"/>
      <c r="FG179" s="12"/>
      <c r="FH179" s="12"/>
      <c r="FI179" s="12"/>
      <c r="FJ179" s="12"/>
      <c r="FK179" s="12"/>
      <c r="FL179" s="12"/>
      <c r="FM179" s="12"/>
      <c r="FN179" s="12"/>
      <c r="FO179" s="12"/>
      <c r="FP179" s="12"/>
      <c r="FQ179" s="12"/>
      <c r="FR179" s="12"/>
      <c r="FS179" s="12"/>
      <c r="FT179" s="12"/>
      <c r="FU179" s="12"/>
      <c r="FV179" s="12"/>
      <c r="FW179" s="12"/>
      <c r="FX179" s="12"/>
      <c r="FY179" s="12"/>
      <c r="FZ179" s="12"/>
      <c r="GA179" s="12"/>
      <c r="GB179" s="12"/>
      <c r="GC179" s="12"/>
      <c r="GD179" s="12"/>
      <c r="GE179" s="12"/>
      <c r="GF179" s="12"/>
      <c r="GG179" s="12"/>
      <c r="GH179" s="12"/>
      <c r="GI179" s="12"/>
      <c r="GJ179" s="12"/>
      <c r="GK179" s="12"/>
      <c r="GL179" s="12"/>
      <c r="GM179" s="12"/>
      <c r="GN179" s="12"/>
      <c r="GO179" s="12"/>
      <c r="GP179" s="12"/>
      <c r="GQ179" s="12"/>
      <c r="GR179" s="12"/>
      <c r="GS179" s="12"/>
      <c r="GT179" s="12"/>
      <c r="GU179" s="12"/>
      <c r="GV179" s="12"/>
      <c r="GW179" s="12"/>
      <c r="GX179" s="12"/>
      <c r="GY179" s="12"/>
      <c r="GZ179" s="12"/>
      <c r="HA179" s="12"/>
      <c r="HB179" s="12"/>
      <c r="HC179" s="12"/>
      <c r="HD179" s="12"/>
      <c r="HE179" s="12"/>
      <c r="HF179" s="12"/>
      <c r="HG179" s="12"/>
      <c r="HH179" s="12"/>
      <c r="HI179" s="12"/>
      <c r="HJ179" s="12"/>
      <c r="HK179" s="12"/>
      <c r="HL179" s="12"/>
      <c r="HM179" s="12"/>
      <c r="HN179" s="12"/>
      <c r="HO179" s="12"/>
      <c r="HP179" s="12"/>
      <c r="HQ179" s="12"/>
      <c r="HR179" s="12"/>
      <c r="HS179" s="12"/>
      <c r="HT179" s="12"/>
      <c r="HU179" s="12"/>
      <c r="HV179" s="12"/>
      <c r="HW179" s="12"/>
      <c r="HX179" s="12"/>
      <c r="HY179" s="12"/>
      <c r="HZ179" s="12"/>
      <c r="IA179" s="12"/>
      <c r="IB179" s="12"/>
      <c r="IC179" s="12"/>
      <c r="ID179" s="12"/>
      <c r="IE179" s="12"/>
      <c r="IF179" s="12"/>
      <c r="IG179" s="12"/>
      <c r="IH179" s="12"/>
      <c r="II179" s="12"/>
      <c r="IJ179" s="12"/>
      <c r="IK179" s="12"/>
      <c r="IL179" s="12"/>
      <c r="IM179" s="12"/>
      <c r="IN179" s="12"/>
      <c r="IO179" s="12"/>
      <c r="IP179" s="12"/>
      <c r="IQ179" s="12"/>
      <c r="IR179" s="12"/>
      <c r="IS179" s="12"/>
      <c r="IT179" s="12"/>
      <c r="IU179" s="12"/>
      <c r="IV179" s="12"/>
      <c r="IW179" s="12"/>
      <c r="IX179" s="12"/>
      <c r="IY179" s="12"/>
      <c r="IZ179" s="12"/>
      <c r="JA179" s="12"/>
      <c r="JB179" s="12"/>
      <c r="JC179" s="12"/>
      <c r="JD179" s="12"/>
      <c r="JE179" s="12"/>
      <c r="JF179" s="12"/>
      <c r="JG179" s="12"/>
      <c r="JH179" s="12"/>
      <c r="JI179" s="12"/>
      <c r="JJ179" s="12"/>
      <c r="JK179" s="12"/>
      <c r="JL179" s="12"/>
      <c r="JM179" s="12"/>
      <c r="JN179" s="12"/>
      <c r="JO179" s="12"/>
      <c r="JP179" s="12"/>
      <c r="JQ179" s="12"/>
      <c r="JR179" s="12"/>
      <c r="JS179" s="12"/>
      <c r="JT179" s="12"/>
      <c r="JU179" s="12"/>
      <c r="JV179" s="12"/>
      <c r="JW179" s="12"/>
      <c r="JX179" s="12"/>
      <c r="JY179" s="12"/>
      <c r="JZ179" s="12"/>
      <c r="KA179" s="12"/>
      <c r="KB179" s="12"/>
      <c r="KC179" s="12"/>
      <c r="KD179" s="12"/>
      <c r="KE179" s="12"/>
      <c r="KF179" s="12"/>
      <c r="KG179" s="12"/>
      <c r="KH179" s="12"/>
      <c r="KI179" s="12"/>
      <c r="KJ179" s="12"/>
      <c r="KK179" s="12"/>
      <c r="KL179" s="12"/>
      <c r="KM179" s="12"/>
      <c r="KN179" s="12"/>
      <c r="KO179" s="12"/>
      <c r="KP179" s="12"/>
      <c r="KQ179" s="12"/>
      <c r="KR179" s="12"/>
      <c r="KS179" s="12"/>
      <c r="KT179" s="12"/>
      <c r="KU179" s="12"/>
      <c r="KV179" s="12"/>
      <c r="KW179" s="12"/>
      <c r="KX179" s="12"/>
      <c r="KY179" s="12"/>
      <c r="KZ179" s="12"/>
      <c r="LA179" s="12"/>
      <c r="LB179" s="12"/>
      <c r="LC179" s="12"/>
      <c r="LD179" s="12"/>
      <c r="LE179" s="12"/>
      <c r="LF179" s="12"/>
      <c r="LG179" s="12"/>
      <c r="LH179" s="12"/>
      <c r="LI179" s="12"/>
      <c r="LJ179" s="12"/>
      <c r="LK179" s="12"/>
      <c r="LL179" s="12"/>
      <c r="LM179" s="12"/>
      <c r="LN179" s="12"/>
      <c r="LO179" s="12"/>
      <c r="LP179" s="12"/>
      <c r="LQ179" s="12"/>
      <c r="LR179" s="12"/>
      <c r="LS179" s="12"/>
      <c r="LT179" s="12"/>
      <c r="LU179" s="12"/>
      <c r="LV179" s="12"/>
      <c r="LW179" s="12"/>
      <c r="LX179" s="12"/>
      <c r="LY179" s="12"/>
      <c r="LZ179" s="12"/>
      <c r="MA179" s="12"/>
      <c r="MB179" s="12"/>
      <c r="MC179" s="12"/>
      <c r="MD179" s="12"/>
      <c r="ME179" s="12"/>
      <c r="MF179" s="12"/>
      <c r="MG179" s="12"/>
      <c r="MH179" s="12"/>
      <c r="MI179" s="12"/>
      <c r="MJ179" s="12"/>
      <c r="MK179" s="12"/>
      <c r="ML179" s="12"/>
      <c r="MM179" s="12"/>
      <c r="MN179" s="12"/>
      <c r="MO179" s="12"/>
      <c r="MP179" s="12"/>
      <c r="MQ179" s="12"/>
      <c r="MR179" s="12"/>
      <c r="MS179" s="12"/>
      <c r="MT179" s="12"/>
      <c r="MU179" s="12"/>
      <c r="MV179" s="12"/>
      <c r="MW179" s="12"/>
      <c r="MX179" s="12"/>
      <c r="MY179" s="12"/>
      <c r="MZ179" s="12"/>
      <c r="NA179" s="12"/>
      <c r="NB179" s="12"/>
      <c r="NC179" s="12"/>
      <c r="ND179" s="12"/>
      <c r="NE179" s="12"/>
      <c r="NF179" s="12"/>
      <c r="NG179" s="12"/>
      <c r="NH179" s="12"/>
      <c r="NI179" s="12"/>
      <c r="NJ179" s="12"/>
      <c r="NK179" s="12"/>
      <c r="NL179" s="12"/>
      <c r="NM179" s="12"/>
      <c r="NN179" s="12"/>
      <c r="NO179" s="12"/>
      <c r="NP179" s="12"/>
      <c r="NQ179" s="12"/>
      <c r="NR179" s="12"/>
      <c r="NS179" s="12"/>
      <c r="NT179" s="12"/>
      <c r="NU179" s="12"/>
      <c r="NV179" s="12"/>
      <c r="NW179" s="12"/>
      <c r="NX179" s="12"/>
      <c r="NY179" s="12"/>
      <c r="NZ179" s="12"/>
      <c r="OA179" s="12"/>
      <c r="OB179" s="12"/>
      <c r="OC179" s="12"/>
      <c r="OD179" s="12"/>
      <c r="OE179" s="12"/>
      <c r="OF179" s="12"/>
      <c r="OG179" s="12"/>
      <c r="OH179" s="12"/>
      <c r="OI179" s="12"/>
      <c r="OJ179" s="12"/>
      <c r="OK179" s="12"/>
      <c r="OL179" s="12"/>
      <c r="OM179" s="12"/>
      <c r="ON179" s="12"/>
      <c r="OO179" s="12"/>
      <c r="OP179" s="12"/>
      <c r="OQ179" s="12"/>
      <c r="OR179" s="12"/>
      <c r="OS179" s="12"/>
      <c r="OT179" s="12"/>
      <c r="OU179" s="12"/>
      <c r="OV179" s="12"/>
      <c r="OW179" s="12"/>
      <c r="OX179" s="12"/>
      <c r="OY179" s="12"/>
      <c r="OZ179" s="12"/>
      <c r="PA179" s="12"/>
      <c r="PB179" s="12"/>
      <c r="PC179" s="12"/>
      <c r="PD179" s="12"/>
      <c r="PE179" s="12"/>
      <c r="PF179" s="12"/>
      <c r="PG179" s="12"/>
      <c r="PH179" s="12"/>
      <c r="PI179" s="12"/>
      <c r="PJ179" s="12"/>
      <c r="PK179" s="12"/>
      <c r="PL179" s="12"/>
      <c r="PM179" s="12"/>
      <c r="PN179" s="12"/>
      <c r="PO179" s="12"/>
      <c r="PP179" s="12"/>
      <c r="PQ179" s="12"/>
      <c r="PR179" s="12"/>
      <c r="PS179" s="12"/>
      <c r="PT179" s="12"/>
      <c r="PU179" s="12"/>
      <c r="PV179" s="12"/>
      <c r="PW179" s="12"/>
      <c r="PX179" s="12"/>
      <c r="PY179" s="12"/>
      <c r="PZ179" s="12"/>
      <c r="QA179" s="12"/>
      <c r="QB179" s="12"/>
      <c r="QC179" s="12"/>
      <c r="QD179" s="12"/>
      <c r="QE179" s="12"/>
      <c r="QF179" s="12"/>
      <c r="QG179" s="12"/>
      <c r="QH179" s="12"/>
      <c r="QI179" s="12"/>
      <c r="QJ179" s="12"/>
      <c r="QK179" s="12"/>
      <c r="QL179" s="12"/>
      <c r="QM179" s="12"/>
      <c r="QN179" s="12"/>
      <c r="QO179" s="12"/>
      <c r="QP179" s="12"/>
      <c r="QQ179" s="12"/>
      <c r="QR179" s="12"/>
      <c r="QS179" s="12"/>
      <c r="QT179" s="12"/>
      <c r="QU179" s="12"/>
      <c r="QV179" s="12"/>
      <c r="QW179" s="12"/>
      <c r="QX179" s="12"/>
      <c r="QY179" s="12"/>
      <c r="QZ179" s="12"/>
      <c r="RA179" s="12"/>
      <c r="RB179" s="12"/>
      <c r="RC179" s="12"/>
      <c r="RD179" s="12"/>
      <c r="RE179" s="12"/>
      <c r="RF179" s="12"/>
      <c r="RG179" s="12"/>
      <c r="RH179" s="12"/>
      <c r="RI179" s="12"/>
      <c r="RJ179" s="12"/>
      <c r="RK179" s="12"/>
      <c r="RL179" s="12"/>
      <c r="RM179" s="12"/>
      <c r="RN179" s="12"/>
      <c r="RO179" s="12"/>
      <c r="RP179" s="12"/>
      <c r="RQ179" s="12"/>
      <c r="RR179" s="12"/>
      <c r="RS179" s="12"/>
      <c r="RT179" s="12"/>
      <c r="RU179" s="12"/>
      <c r="RV179" s="12"/>
      <c r="RW179" s="12"/>
      <c r="RX179" s="12"/>
      <c r="RY179" s="12"/>
      <c r="RZ179" s="12"/>
      <c r="SA179" s="12"/>
      <c r="SB179" s="12"/>
      <c r="SC179" s="12"/>
      <c r="SD179" s="12"/>
      <c r="SE179" s="12"/>
      <c r="SF179" s="12"/>
      <c r="SG179" s="12"/>
      <c r="SH179" s="12"/>
      <c r="SI179" s="12"/>
      <c r="SJ179" s="12"/>
      <c r="SK179" s="12"/>
      <c r="SL179" s="12"/>
      <c r="SM179" s="12"/>
      <c r="SN179" s="12"/>
      <c r="SO179" s="12"/>
      <c r="SP179" s="12"/>
      <c r="SQ179" s="12"/>
      <c r="SR179" s="12"/>
      <c r="SS179" s="12"/>
      <c r="ST179" s="12"/>
      <c r="SU179" s="12"/>
      <c r="SV179" s="12"/>
      <c r="SW179" s="12"/>
      <c r="SX179" s="12"/>
      <c r="SY179" s="12"/>
      <c r="SZ179" s="12"/>
      <c r="TA179" s="12"/>
      <c r="TB179" s="12"/>
      <c r="TC179" s="12"/>
      <c r="TD179" s="12"/>
      <c r="TE179" s="12"/>
      <c r="TF179" s="12"/>
      <c r="TG179" s="12"/>
      <c r="TH179" s="12"/>
      <c r="TI179" s="12"/>
      <c r="TJ179" s="12"/>
      <c r="TK179" s="12"/>
      <c r="TL179" s="12"/>
      <c r="TM179" s="12"/>
      <c r="TN179" s="12"/>
      <c r="TO179" s="12"/>
      <c r="TP179" s="12"/>
      <c r="TQ179" s="12"/>
      <c r="TR179" s="12"/>
      <c r="TS179" s="12"/>
      <c r="TT179" s="12"/>
      <c r="TU179" s="12"/>
      <c r="TV179" s="12"/>
      <c r="TW179" s="12"/>
      <c r="TX179" s="12"/>
      <c r="TY179" s="12"/>
      <c r="TZ179" s="12"/>
      <c r="UA179" s="12"/>
      <c r="UB179" s="12"/>
      <c r="UC179" s="12"/>
      <c r="UD179" s="12"/>
      <c r="UE179" s="12"/>
      <c r="UF179" s="12"/>
      <c r="UG179" s="12"/>
      <c r="UH179" s="12"/>
      <c r="UI179" s="12"/>
      <c r="UJ179" s="12"/>
      <c r="UK179" s="12"/>
      <c r="UL179" s="12"/>
      <c r="UM179" s="12"/>
      <c r="UN179" s="12"/>
      <c r="UO179" s="12"/>
      <c r="UP179" s="12"/>
      <c r="UQ179" s="12"/>
      <c r="UR179" s="12"/>
      <c r="US179" s="12"/>
      <c r="UT179" s="12"/>
      <c r="UU179" s="12"/>
      <c r="UV179" s="12"/>
      <c r="UW179" s="12"/>
      <c r="UX179" s="12"/>
      <c r="UY179" s="12"/>
      <c r="UZ179" s="12"/>
      <c r="VA179" s="12"/>
      <c r="VB179" s="12"/>
      <c r="VC179" s="12"/>
      <c r="VD179" s="12"/>
      <c r="VE179" s="12"/>
      <c r="VF179" s="12"/>
      <c r="VG179" s="12"/>
      <c r="VH179" s="12"/>
      <c r="VI179" s="12"/>
      <c r="VJ179" s="12"/>
      <c r="VK179" s="12"/>
      <c r="VL179" s="12"/>
      <c r="VM179" s="12"/>
      <c r="VN179" s="12"/>
      <c r="VO179" s="12"/>
      <c r="VP179" s="12"/>
      <c r="VQ179" s="12"/>
      <c r="VR179" s="12"/>
      <c r="VS179" s="12"/>
      <c r="VT179" s="12"/>
      <c r="VU179" s="12"/>
      <c r="VV179" s="12"/>
      <c r="VW179" s="12"/>
      <c r="VX179" s="12"/>
      <c r="VY179" s="12"/>
      <c r="VZ179" s="12"/>
      <c r="WA179" s="12"/>
      <c r="WB179" s="12"/>
      <c r="WC179" s="12"/>
      <c r="WD179" s="12"/>
      <c r="WE179" s="12"/>
      <c r="WF179" s="12"/>
      <c r="WG179" s="12"/>
      <c r="WH179" s="12"/>
      <c r="WI179" s="12"/>
      <c r="WJ179" s="12"/>
      <c r="WK179" s="12"/>
      <c r="WL179" s="12"/>
      <c r="WM179" s="12"/>
      <c r="WN179" s="12"/>
      <c r="WO179" s="12"/>
      <c r="WP179" s="12"/>
      <c r="WQ179" s="12"/>
      <c r="WR179" s="12"/>
      <c r="WS179" s="12"/>
      <c r="WT179" s="12"/>
      <c r="WU179" s="12"/>
      <c r="WV179" s="12"/>
      <c r="WW179" s="12"/>
      <c r="WX179" s="12"/>
      <c r="WY179" s="12"/>
      <c r="WZ179" s="12"/>
      <c r="XA179" s="12"/>
      <c r="XB179" s="12"/>
      <c r="XC179" s="12"/>
      <c r="XD179" s="12"/>
      <c r="XE179" s="12"/>
      <c r="XF179" s="12"/>
      <c r="XG179" s="12"/>
      <c r="XH179" s="12"/>
      <c r="XI179" s="12"/>
      <c r="XJ179" s="12"/>
      <c r="XK179" s="12"/>
      <c r="XL179" s="12"/>
      <c r="XM179" s="12"/>
      <c r="XN179" s="12"/>
      <c r="XO179" s="12"/>
      <c r="XP179" s="12"/>
      <c r="XQ179" s="12"/>
      <c r="XR179" s="12"/>
      <c r="XS179" s="12"/>
      <c r="XT179" s="12"/>
      <c r="XU179" s="12"/>
      <c r="XV179" s="12"/>
      <c r="XW179" s="12"/>
      <c r="XX179" s="12"/>
      <c r="XY179" s="12"/>
      <c r="XZ179" s="12"/>
      <c r="YA179" s="12"/>
      <c r="YB179" s="12"/>
      <c r="YC179" s="12"/>
      <c r="YD179" s="12"/>
      <c r="YE179" s="12"/>
      <c r="YF179" s="12"/>
      <c r="YG179" s="12"/>
      <c r="YH179" s="12"/>
      <c r="YI179" s="12"/>
      <c r="YJ179" s="12"/>
      <c r="YK179" s="12"/>
      <c r="YL179" s="12"/>
      <c r="YM179" s="12"/>
      <c r="YN179" s="12"/>
      <c r="YO179" s="12"/>
      <c r="YP179" s="12"/>
      <c r="YQ179" s="12"/>
      <c r="YR179" s="12"/>
      <c r="YS179" s="12"/>
      <c r="YT179" s="12"/>
      <c r="YU179" s="12"/>
      <c r="YV179" s="12"/>
      <c r="YW179" s="12"/>
      <c r="YX179" s="12"/>
      <c r="YY179" s="12"/>
      <c r="YZ179" s="12"/>
      <c r="ZA179" s="12"/>
      <c r="ZB179" s="12"/>
      <c r="ZC179" s="12"/>
      <c r="ZD179" s="12"/>
      <c r="ZE179" s="12"/>
      <c r="ZF179" s="12"/>
      <c r="ZG179" s="12"/>
      <c r="ZH179" s="12"/>
      <c r="ZI179" s="12"/>
      <c r="ZJ179" s="12"/>
      <c r="ZK179" s="12"/>
      <c r="ZL179" s="12"/>
      <c r="ZM179" s="12"/>
      <c r="ZN179" s="12"/>
      <c r="ZO179" s="12"/>
      <c r="ZP179" s="12"/>
      <c r="ZQ179" s="12"/>
      <c r="ZR179" s="12"/>
      <c r="ZS179" s="12"/>
      <c r="ZT179" s="12"/>
      <c r="ZU179" s="12"/>
      <c r="ZV179" s="12"/>
      <c r="ZW179" s="12"/>
      <c r="ZX179" s="12"/>
      <c r="ZY179" s="12"/>
      <c r="ZZ179" s="12"/>
      <c r="AAA179" s="12"/>
      <c r="AAB179" s="12"/>
      <c r="AAC179" s="12"/>
      <c r="AAD179" s="12"/>
      <c r="AAE179" s="12"/>
      <c r="AAF179" s="12"/>
      <c r="AAG179" s="12"/>
      <c r="AAH179" s="12"/>
      <c r="AAI179" s="12"/>
      <c r="AAJ179" s="12"/>
      <c r="AAK179" s="12"/>
      <c r="AAL179" s="12"/>
      <c r="AAM179" s="12"/>
      <c r="AAN179" s="12"/>
      <c r="AAO179" s="12"/>
      <c r="AAP179" s="12"/>
      <c r="AAQ179" s="12"/>
      <c r="AAR179" s="12"/>
      <c r="AAS179" s="12"/>
      <c r="AAT179" s="12"/>
      <c r="AAU179" s="12"/>
      <c r="AAV179" s="12"/>
      <c r="AAW179" s="12"/>
      <c r="AAX179" s="12"/>
      <c r="AAY179" s="12"/>
      <c r="AAZ179" s="12"/>
      <c r="ABA179" s="12"/>
      <c r="ABB179" s="12"/>
      <c r="ABC179" s="12"/>
      <c r="ABD179" s="12"/>
      <c r="ABE179" s="12"/>
      <c r="ABF179" s="12"/>
      <c r="ABG179" s="12"/>
      <c r="ABH179" s="12"/>
      <c r="ABI179" s="12"/>
      <c r="ABJ179" s="12"/>
      <c r="ABK179" s="12"/>
      <c r="ABL179" s="12"/>
      <c r="ABM179" s="12"/>
      <c r="ABN179" s="12"/>
      <c r="ABO179" s="12"/>
      <c r="ABP179" s="12"/>
      <c r="ABQ179" s="12"/>
      <c r="ABR179" s="12"/>
      <c r="ABS179" s="12"/>
      <c r="ABT179" s="12"/>
      <c r="ABU179" s="12"/>
      <c r="ABV179" s="12"/>
      <c r="ABW179" s="12"/>
      <c r="ABX179" s="12"/>
      <c r="ABY179" s="12"/>
      <c r="ABZ179" s="12"/>
      <c r="ACA179" s="12"/>
      <c r="ACB179" s="12"/>
      <c r="ACC179" s="12"/>
      <c r="ACD179" s="12"/>
      <c r="ACE179" s="12"/>
      <c r="ACF179" s="12"/>
      <c r="ACG179" s="12"/>
      <c r="ACH179" s="12"/>
      <c r="ACI179" s="12"/>
      <c r="ACJ179" s="12"/>
      <c r="ACK179" s="12"/>
      <c r="ACL179" s="12"/>
      <c r="ACM179" s="12"/>
      <c r="ACN179" s="12"/>
      <c r="ACO179" s="12"/>
      <c r="ACP179" s="12"/>
      <c r="ACQ179" s="12"/>
      <c r="ACR179" s="12"/>
      <c r="ACS179" s="12"/>
      <c r="ACT179" s="12"/>
      <c r="ACU179" s="12"/>
      <c r="ACV179" s="12"/>
      <c r="ACW179" s="12"/>
      <c r="ACX179" s="12"/>
      <c r="ACY179" s="12"/>
      <c r="ACZ179" s="12"/>
      <c r="ADA179" s="12"/>
      <c r="ADB179" s="12"/>
      <c r="ADC179" s="12"/>
      <c r="ADD179" s="12"/>
      <c r="ADE179" s="12"/>
      <c r="ADF179" s="12"/>
      <c r="ADG179" s="12"/>
      <c r="ADH179" s="12"/>
      <c r="ADI179" s="12"/>
      <c r="ADJ179" s="12"/>
      <c r="ADK179" s="12"/>
      <c r="ADL179" s="12"/>
      <c r="ADM179" s="12"/>
      <c r="ADN179" s="12"/>
      <c r="ADO179" s="12"/>
      <c r="ADP179" s="12"/>
      <c r="ADQ179" s="12"/>
      <c r="ADR179" s="12"/>
      <c r="ADS179" s="12"/>
      <c r="ADT179" s="12"/>
      <c r="ADU179" s="12"/>
      <c r="ADV179" s="12"/>
      <c r="ADW179" s="12"/>
      <c r="ADX179" s="12"/>
      <c r="ADY179" s="12"/>
      <c r="ADZ179" s="12"/>
      <c r="AEA179" s="12"/>
      <c r="AEB179" s="12"/>
      <c r="AEC179" s="12"/>
      <c r="AED179" s="12"/>
      <c r="AEE179" s="12"/>
      <c r="AEF179" s="12"/>
      <c r="AEG179" s="12"/>
      <c r="AEH179" s="12"/>
      <c r="AEI179" s="12"/>
      <c r="AEJ179" s="12"/>
      <c r="AEK179" s="12"/>
      <c r="AEL179" s="12"/>
      <c r="AEM179" s="12"/>
      <c r="AEN179" s="12"/>
      <c r="AEO179" s="12"/>
      <c r="AEP179" s="12"/>
      <c r="AEQ179" s="12"/>
      <c r="AER179" s="12"/>
      <c r="AES179" s="12"/>
      <c r="AET179" s="12"/>
      <c r="AEU179" s="12"/>
      <c r="AEV179" s="12"/>
      <c r="AEW179" s="12"/>
      <c r="AEX179" s="12"/>
      <c r="AEY179" s="12"/>
      <c r="AEZ179" s="12"/>
      <c r="AFA179" s="12"/>
      <c r="AFB179" s="12"/>
      <c r="AFC179" s="12"/>
      <c r="AFD179" s="12"/>
      <c r="AFE179" s="12"/>
      <c r="AFF179" s="12"/>
      <c r="AFG179" s="12"/>
      <c r="AFH179" s="12"/>
      <c r="AFI179" s="12"/>
      <c r="AFJ179" s="12"/>
      <c r="AFK179" s="12"/>
      <c r="AFL179" s="12"/>
      <c r="AFM179" s="12"/>
      <c r="AFN179" s="12"/>
      <c r="AFO179" s="12"/>
      <c r="AFP179" s="12"/>
      <c r="AFQ179" s="12"/>
      <c r="AFR179" s="12"/>
      <c r="AFS179" s="12"/>
      <c r="AFT179" s="12"/>
      <c r="AFU179" s="12"/>
      <c r="AFV179" s="12"/>
      <c r="AFW179" s="12"/>
      <c r="AFX179" s="12"/>
      <c r="AFY179" s="12"/>
      <c r="AFZ179" s="12"/>
      <c r="AGA179" s="12"/>
      <c r="AGB179" s="12"/>
      <c r="AGC179" s="12"/>
      <c r="AGD179" s="12"/>
      <c r="AGE179" s="12"/>
      <c r="AGF179" s="12"/>
      <c r="AGG179" s="12"/>
      <c r="AGH179" s="12"/>
      <c r="AGI179" s="12"/>
      <c r="AGJ179" s="12"/>
      <c r="AGK179" s="12"/>
      <c r="AGL179" s="12"/>
      <c r="AGM179" s="12"/>
      <c r="AGN179" s="12"/>
      <c r="AGO179" s="12"/>
      <c r="AGP179" s="12"/>
      <c r="AGQ179" s="12"/>
      <c r="AGR179" s="12"/>
      <c r="AGS179" s="12"/>
      <c r="AGT179" s="12"/>
      <c r="AGU179" s="12"/>
      <c r="AGV179" s="12"/>
      <c r="AGW179" s="12"/>
      <c r="AGX179" s="12"/>
      <c r="AGY179" s="12"/>
      <c r="AGZ179" s="12"/>
      <c r="AHA179" s="12"/>
      <c r="AHB179" s="12"/>
      <c r="AHC179" s="12"/>
      <c r="AHD179" s="12"/>
      <c r="AHE179" s="12"/>
      <c r="AHF179" s="12"/>
      <c r="AHG179" s="12"/>
      <c r="AHH179" s="12"/>
      <c r="AHI179" s="12"/>
      <c r="AHJ179" s="12"/>
      <c r="AHK179" s="12"/>
      <c r="AHL179" s="12"/>
      <c r="AHM179" s="12"/>
      <c r="AHN179" s="12"/>
      <c r="AHO179" s="12"/>
      <c r="AHP179" s="12"/>
      <c r="AHQ179" s="12"/>
      <c r="AHR179" s="12"/>
      <c r="AHS179" s="12"/>
      <c r="AHT179" s="12"/>
      <c r="AHU179" s="12"/>
      <c r="AHV179" s="12"/>
      <c r="AHW179" s="12"/>
      <c r="AHX179" s="12"/>
      <c r="AHY179" s="12"/>
      <c r="AHZ179" s="12"/>
      <c r="AIA179" s="12"/>
      <c r="AIB179" s="12"/>
      <c r="AIC179" s="12"/>
      <c r="AID179" s="12"/>
      <c r="AIE179" s="12"/>
      <c r="AIF179" s="12"/>
      <c r="AIG179" s="12"/>
      <c r="AIH179" s="12"/>
      <c r="AII179" s="12"/>
      <c r="AIJ179" s="12"/>
      <c r="AIK179" s="12"/>
      <c r="AIL179" s="12"/>
      <c r="AIM179" s="12"/>
      <c r="AIN179" s="12"/>
      <c r="AIO179" s="12"/>
      <c r="AIP179" s="12"/>
      <c r="AIQ179" s="12"/>
      <c r="AIR179" s="12"/>
      <c r="AIS179" s="12"/>
      <c r="AIT179" s="12"/>
      <c r="AIU179" s="12"/>
      <c r="AIV179" s="12"/>
      <c r="AIW179" s="12"/>
      <c r="AIX179" s="12"/>
      <c r="AIY179" s="12"/>
      <c r="AIZ179" s="12"/>
      <c r="AJA179" s="12"/>
      <c r="AJB179" s="12"/>
      <c r="AJC179" s="12"/>
      <c r="AJD179" s="12"/>
      <c r="AJE179" s="12"/>
      <c r="AJF179" s="12"/>
      <c r="AJG179" s="12"/>
      <c r="AJH179" s="12"/>
      <c r="AJI179" s="12"/>
      <c r="AJJ179" s="12"/>
      <c r="AJK179" s="12"/>
      <c r="AJL179" s="12"/>
      <c r="AJM179" s="12"/>
      <c r="AJN179" s="12"/>
      <c r="AJO179" s="12"/>
      <c r="AJP179" s="12"/>
      <c r="AJQ179" s="12"/>
      <c r="AJR179" s="12"/>
      <c r="AJS179" s="12"/>
      <c r="AJT179" s="12"/>
      <c r="AJU179" s="12"/>
      <c r="AJV179" s="12"/>
      <c r="AJW179" s="12"/>
      <c r="AJX179" s="12"/>
      <c r="AJY179" s="12"/>
      <c r="AJZ179" s="12"/>
      <c r="AKA179" s="12"/>
      <c r="AKB179" s="12"/>
      <c r="AKC179" s="12"/>
      <c r="AKD179" s="12"/>
      <c r="AKE179" s="12"/>
      <c r="AKF179" s="12"/>
      <c r="AKG179" s="12"/>
      <c r="AKH179" s="12"/>
      <c r="AKI179" s="12"/>
      <c r="AKJ179" s="12"/>
      <c r="AKK179" s="12"/>
      <c r="AKL179" s="12"/>
      <c r="AKM179" s="12"/>
      <c r="AKN179" s="12"/>
      <c r="AKO179" s="12"/>
      <c r="AKP179" s="12"/>
      <c r="AKQ179" s="12"/>
      <c r="AKR179" s="12"/>
      <c r="AKS179" s="12"/>
      <c r="AKT179" s="12"/>
      <c r="AKU179" s="12"/>
      <c r="AKV179" s="12"/>
      <c r="AKW179" s="12"/>
      <c r="AKX179" s="12"/>
      <c r="AKY179" s="12"/>
      <c r="AKZ179" s="12"/>
      <c r="ALA179" s="12"/>
      <c r="ALB179" s="12"/>
      <c r="ALC179" s="12"/>
      <c r="ALD179" s="12"/>
      <c r="ALE179" s="12"/>
      <c r="ALF179" s="12"/>
      <c r="ALG179" s="12"/>
      <c r="ALH179" s="12"/>
      <c r="ALI179" s="12"/>
      <c r="ALJ179" s="12"/>
      <c r="ALK179" s="12"/>
      <c r="ALL179" s="12"/>
      <c r="ALM179" s="12"/>
      <c r="ALN179" s="12"/>
      <c r="ALO179" s="12"/>
      <c r="ALP179" s="12"/>
      <c r="ALQ179" s="12"/>
      <c r="ALR179" s="12"/>
      <c r="ALS179" s="12"/>
      <c r="ALT179" s="12"/>
      <c r="ALU179" s="12"/>
      <c r="ALV179" s="12"/>
      <c r="ALW179" s="12"/>
      <c r="ALX179" s="12"/>
      <c r="ALY179" s="12"/>
      <c r="ALZ179" s="12"/>
      <c r="AMA179" s="12"/>
      <c r="AMB179" s="12"/>
      <c r="AMC179" s="12"/>
      <c r="AMD179" s="12"/>
      <c r="AME179" s="12"/>
      <c r="AMF179" s="12"/>
      <c r="AMG179" s="12"/>
      <c r="AMH179" s="12"/>
      <c r="AMI179" s="12"/>
      <c r="AMJ179" s="12"/>
    </row>
    <row r="180" spans="1:1024" s="2" customFormat="1" x14ac:dyDescent="0.25">
      <c r="A180" s="1"/>
      <c r="B180" s="73"/>
      <c r="C180" s="74"/>
      <c r="D180" s="75"/>
      <c r="E180" s="5"/>
      <c r="F180" s="7"/>
      <c r="G180" s="7"/>
      <c r="H180" s="7"/>
      <c r="I180" s="7"/>
      <c r="J180" s="7"/>
      <c r="K180" s="7"/>
      <c r="L180" s="7"/>
      <c r="M180" s="7"/>
      <c r="N180" s="7"/>
      <c r="W180" s="9"/>
      <c r="X180" s="10"/>
      <c r="Y180" s="10"/>
      <c r="Z180" s="11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/>
      <c r="DO180" s="12"/>
      <c r="DP180" s="12"/>
      <c r="DQ180" s="12"/>
      <c r="DR180" s="12"/>
      <c r="DS180" s="12"/>
      <c r="DT180" s="12"/>
      <c r="DU180" s="12"/>
      <c r="DV180" s="12"/>
      <c r="DW180" s="12"/>
      <c r="DX180" s="12"/>
      <c r="DY180" s="12"/>
      <c r="DZ180" s="12"/>
      <c r="EA180" s="12"/>
      <c r="EB180" s="12"/>
      <c r="EC180" s="12"/>
      <c r="ED180" s="12"/>
      <c r="EE180" s="12"/>
      <c r="EF180" s="12"/>
      <c r="EG180" s="12"/>
      <c r="EH180" s="12"/>
      <c r="EI180" s="12"/>
      <c r="EJ180" s="12"/>
      <c r="EK180" s="12"/>
      <c r="EL180" s="12"/>
      <c r="EM180" s="12"/>
      <c r="EN180" s="12"/>
      <c r="EO180" s="12"/>
      <c r="EP180" s="12"/>
      <c r="EQ180" s="12"/>
      <c r="ER180" s="12"/>
      <c r="ES180" s="12"/>
      <c r="ET180" s="12"/>
      <c r="EU180" s="12"/>
      <c r="EV180" s="12"/>
      <c r="EW180" s="12"/>
      <c r="EX180" s="12"/>
      <c r="EY180" s="12"/>
      <c r="EZ180" s="12"/>
      <c r="FA180" s="12"/>
      <c r="FB180" s="12"/>
      <c r="FC180" s="12"/>
      <c r="FD180" s="12"/>
      <c r="FE180" s="12"/>
      <c r="FF180" s="12"/>
      <c r="FG180" s="12"/>
      <c r="FH180" s="12"/>
      <c r="FI180" s="12"/>
      <c r="FJ180" s="12"/>
      <c r="FK180" s="12"/>
      <c r="FL180" s="12"/>
      <c r="FM180" s="12"/>
      <c r="FN180" s="12"/>
      <c r="FO180" s="12"/>
      <c r="FP180" s="12"/>
      <c r="FQ180" s="12"/>
      <c r="FR180" s="12"/>
      <c r="FS180" s="12"/>
      <c r="FT180" s="12"/>
      <c r="FU180" s="12"/>
      <c r="FV180" s="12"/>
      <c r="FW180" s="12"/>
      <c r="FX180" s="12"/>
      <c r="FY180" s="12"/>
      <c r="FZ180" s="12"/>
      <c r="GA180" s="12"/>
      <c r="GB180" s="12"/>
      <c r="GC180" s="12"/>
      <c r="GD180" s="12"/>
      <c r="GE180" s="12"/>
      <c r="GF180" s="12"/>
      <c r="GG180" s="12"/>
      <c r="GH180" s="12"/>
      <c r="GI180" s="12"/>
      <c r="GJ180" s="12"/>
      <c r="GK180" s="12"/>
      <c r="GL180" s="12"/>
      <c r="GM180" s="12"/>
      <c r="GN180" s="12"/>
      <c r="GO180" s="12"/>
      <c r="GP180" s="12"/>
      <c r="GQ180" s="12"/>
      <c r="GR180" s="12"/>
      <c r="GS180" s="12"/>
      <c r="GT180" s="12"/>
      <c r="GU180" s="12"/>
      <c r="GV180" s="12"/>
      <c r="GW180" s="12"/>
      <c r="GX180" s="12"/>
      <c r="GY180" s="12"/>
      <c r="GZ180" s="12"/>
      <c r="HA180" s="12"/>
      <c r="HB180" s="12"/>
      <c r="HC180" s="12"/>
      <c r="HD180" s="12"/>
      <c r="HE180" s="12"/>
      <c r="HF180" s="12"/>
      <c r="HG180" s="12"/>
      <c r="HH180" s="12"/>
      <c r="HI180" s="12"/>
      <c r="HJ180" s="12"/>
      <c r="HK180" s="12"/>
      <c r="HL180" s="12"/>
      <c r="HM180" s="12"/>
      <c r="HN180" s="12"/>
      <c r="HO180" s="12"/>
      <c r="HP180" s="12"/>
      <c r="HQ180" s="12"/>
      <c r="HR180" s="12"/>
      <c r="HS180" s="12"/>
      <c r="HT180" s="12"/>
      <c r="HU180" s="12"/>
      <c r="HV180" s="12"/>
      <c r="HW180" s="12"/>
      <c r="HX180" s="12"/>
      <c r="HY180" s="12"/>
      <c r="HZ180" s="12"/>
      <c r="IA180" s="12"/>
      <c r="IB180" s="12"/>
      <c r="IC180" s="12"/>
      <c r="ID180" s="12"/>
      <c r="IE180" s="12"/>
      <c r="IF180" s="12"/>
      <c r="IG180" s="12"/>
      <c r="IH180" s="12"/>
      <c r="II180" s="12"/>
      <c r="IJ180" s="12"/>
      <c r="IK180" s="12"/>
      <c r="IL180" s="12"/>
      <c r="IM180" s="12"/>
      <c r="IN180" s="12"/>
      <c r="IO180" s="12"/>
      <c r="IP180" s="12"/>
      <c r="IQ180" s="12"/>
      <c r="IR180" s="12"/>
      <c r="IS180" s="12"/>
      <c r="IT180" s="12"/>
      <c r="IU180" s="12"/>
      <c r="IV180" s="12"/>
      <c r="IW180" s="12"/>
      <c r="IX180" s="12"/>
      <c r="IY180" s="12"/>
      <c r="IZ180" s="12"/>
      <c r="JA180" s="12"/>
      <c r="JB180" s="12"/>
      <c r="JC180" s="12"/>
      <c r="JD180" s="12"/>
      <c r="JE180" s="12"/>
      <c r="JF180" s="12"/>
      <c r="JG180" s="12"/>
      <c r="JH180" s="12"/>
      <c r="JI180" s="12"/>
      <c r="JJ180" s="12"/>
      <c r="JK180" s="12"/>
      <c r="JL180" s="12"/>
      <c r="JM180" s="12"/>
      <c r="JN180" s="12"/>
      <c r="JO180" s="12"/>
      <c r="JP180" s="12"/>
      <c r="JQ180" s="12"/>
      <c r="JR180" s="12"/>
      <c r="JS180" s="12"/>
      <c r="JT180" s="12"/>
      <c r="JU180" s="12"/>
      <c r="JV180" s="12"/>
      <c r="JW180" s="12"/>
      <c r="JX180" s="12"/>
      <c r="JY180" s="12"/>
      <c r="JZ180" s="12"/>
      <c r="KA180" s="12"/>
      <c r="KB180" s="12"/>
      <c r="KC180" s="12"/>
      <c r="KD180" s="12"/>
      <c r="KE180" s="12"/>
      <c r="KF180" s="12"/>
      <c r="KG180" s="12"/>
      <c r="KH180" s="12"/>
      <c r="KI180" s="12"/>
      <c r="KJ180" s="12"/>
      <c r="KK180" s="12"/>
      <c r="KL180" s="12"/>
      <c r="KM180" s="12"/>
      <c r="KN180" s="12"/>
      <c r="KO180" s="12"/>
      <c r="KP180" s="12"/>
      <c r="KQ180" s="12"/>
      <c r="KR180" s="12"/>
      <c r="KS180" s="12"/>
      <c r="KT180" s="12"/>
      <c r="KU180" s="12"/>
      <c r="KV180" s="12"/>
      <c r="KW180" s="12"/>
      <c r="KX180" s="12"/>
      <c r="KY180" s="12"/>
      <c r="KZ180" s="12"/>
      <c r="LA180" s="12"/>
      <c r="LB180" s="12"/>
      <c r="LC180" s="12"/>
      <c r="LD180" s="12"/>
      <c r="LE180" s="12"/>
      <c r="LF180" s="12"/>
      <c r="LG180" s="12"/>
      <c r="LH180" s="12"/>
      <c r="LI180" s="12"/>
      <c r="LJ180" s="12"/>
      <c r="LK180" s="12"/>
      <c r="LL180" s="12"/>
      <c r="LM180" s="12"/>
      <c r="LN180" s="12"/>
      <c r="LO180" s="12"/>
      <c r="LP180" s="12"/>
      <c r="LQ180" s="12"/>
      <c r="LR180" s="12"/>
      <c r="LS180" s="12"/>
      <c r="LT180" s="12"/>
      <c r="LU180" s="12"/>
      <c r="LV180" s="12"/>
      <c r="LW180" s="12"/>
      <c r="LX180" s="12"/>
      <c r="LY180" s="12"/>
      <c r="LZ180" s="12"/>
      <c r="MA180" s="12"/>
      <c r="MB180" s="12"/>
      <c r="MC180" s="12"/>
      <c r="MD180" s="12"/>
      <c r="ME180" s="12"/>
      <c r="MF180" s="12"/>
      <c r="MG180" s="12"/>
      <c r="MH180" s="12"/>
      <c r="MI180" s="12"/>
      <c r="MJ180" s="12"/>
      <c r="MK180" s="12"/>
      <c r="ML180" s="12"/>
      <c r="MM180" s="12"/>
      <c r="MN180" s="12"/>
      <c r="MO180" s="12"/>
      <c r="MP180" s="12"/>
      <c r="MQ180" s="12"/>
      <c r="MR180" s="12"/>
      <c r="MS180" s="12"/>
      <c r="MT180" s="12"/>
      <c r="MU180" s="12"/>
      <c r="MV180" s="12"/>
      <c r="MW180" s="12"/>
      <c r="MX180" s="12"/>
      <c r="MY180" s="12"/>
      <c r="MZ180" s="12"/>
      <c r="NA180" s="12"/>
      <c r="NB180" s="12"/>
      <c r="NC180" s="12"/>
      <c r="ND180" s="12"/>
      <c r="NE180" s="12"/>
      <c r="NF180" s="12"/>
      <c r="NG180" s="12"/>
      <c r="NH180" s="12"/>
      <c r="NI180" s="12"/>
      <c r="NJ180" s="12"/>
      <c r="NK180" s="12"/>
      <c r="NL180" s="12"/>
      <c r="NM180" s="12"/>
      <c r="NN180" s="12"/>
      <c r="NO180" s="12"/>
      <c r="NP180" s="12"/>
      <c r="NQ180" s="12"/>
      <c r="NR180" s="12"/>
      <c r="NS180" s="12"/>
      <c r="NT180" s="12"/>
      <c r="NU180" s="12"/>
      <c r="NV180" s="12"/>
      <c r="NW180" s="12"/>
      <c r="NX180" s="12"/>
      <c r="NY180" s="12"/>
      <c r="NZ180" s="12"/>
      <c r="OA180" s="12"/>
      <c r="OB180" s="12"/>
      <c r="OC180" s="12"/>
      <c r="OD180" s="12"/>
      <c r="OE180" s="12"/>
      <c r="OF180" s="12"/>
      <c r="OG180" s="12"/>
      <c r="OH180" s="12"/>
      <c r="OI180" s="12"/>
      <c r="OJ180" s="12"/>
      <c r="OK180" s="12"/>
      <c r="OL180" s="12"/>
      <c r="OM180" s="12"/>
      <c r="ON180" s="12"/>
      <c r="OO180" s="12"/>
      <c r="OP180" s="12"/>
      <c r="OQ180" s="12"/>
      <c r="OR180" s="12"/>
      <c r="OS180" s="12"/>
      <c r="OT180" s="12"/>
      <c r="OU180" s="12"/>
      <c r="OV180" s="12"/>
      <c r="OW180" s="12"/>
      <c r="OX180" s="12"/>
      <c r="OY180" s="12"/>
      <c r="OZ180" s="12"/>
      <c r="PA180" s="12"/>
      <c r="PB180" s="12"/>
      <c r="PC180" s="12"/>
      <c r="PD180" s="12"/>
      <c r="PE180" s="12"/>
      <c r="PF180" s="12"/>
      <c r="PG180" s="12"/>
      <c r="PH180" s="12"/>
      <c r="PI180" s="12"/>
      <c r="PJ180" s="12"/>
      <c r="PK180" s="12"/>
      <c r="PL180" s="12"/>
      <c r="PM180" s="12"/>
      <c r="PN180" s="12"/>
      <c r="PO180" s="12"/>
      <c r="PP180" s="12"/>
      <c r="PQ180" s="12"/>
      <c r="PR180" s="12"/>
      <c r="PS180" s="12"/>
      <c r="PT180" s="12"/>
      <c r="PU180" s="12"/>
      <c r="PV180" s="12"/>
      <c r="PW180" s="12"/>
      <c r="PX180" s="12"/>
      <c r="PY180" s="12"/>
      <c r="PZ180" s="12"/>
      <c r="QA180" s="12"/>
      <c r="QB180" s="12"/>
      <c r="QC180" s="12"/>
      <c r="QD180" s="12"/>
      <c r="QE180" s="12"/>
      <c r="QF180" s="12"/>
      <c r="QG180" s="12"/>
      <c r="QH180" s="12"/>
      <c r="QI180" s="12"/>
      <c r="QJ180" s="12"/>
      <c r="QK180" s="12"/>
      <c r="QL180" s="12"/>
      <c r="QM180" s="12"/>
      <c r="QN180" s="12"/>
      <c r="QO180" s="12"/>
      <c r="QP180" s="12"/>
      <c r="QQ180" s="12"/>
      <c r="QR180" s="12"/>
      <c r="QS180" s="12"/>
      <c r="QT180" s="12"/>
      <c r="QU180" s="12"/>
      <c r="QV180" s="12"/>
      <c r="QW180" s="12"/>
      <c r="QX180" s="12"/>
      <c r="QY180" s="12"/>
      <c r="QZ180" s="12"/>
      <c r="RA180" s="12"/>
      <c r="RB180" s="12"/>
      <c r="RC180" s="12"/>
      <c r="RD180" s="12"/>
      <c r="RE180" s="12"/>
      <c r="RF180" s="12"/>
      <c r="RG180" s="12"/>
      <c r="RH180" s="12"/>
      <c r="RI180" s="12"/>
      <c r="RJ180" s="12"/>
      <c r="RK180" s="12"/>
      <c r="RL180" s="12"/>
      <c r="RM180" s="12"/>
      <c r="RN180" s="12"/>
      <c r="RO180" s="12"/>
      <c r="RP180" s="12"/>
      <c r="RQ180" s="12"/>
      <c r="RR180" s="12"/>
      <c r="RS180" s="12"/>
      <c r="RT180" s="12"/>
      <c r="RU180" s="12"/>
      <c r="RV180" s="12"/>
      <c r="RW180" s="12"/>
      <c r="RX180" s="12"/>
      <c r="RY180" s="12"/>
      <c r="RZ180" s="12"/>
      <c r="SA180" s="12"/>
      <c r="SB180" s="12"/>
      <c r="SC180" s="12"/>
      <c r="SD180" s="12"/>
      <c r="SE180" s="12"/>
      <c r="SF180" s="12"/>
      <c r="SG180" s="12"/>
      <c r="SH180" s="12"/>
      <c r="SI180" s="12"/>
      <c r="SJ180" s="12"/>
      <c r="SK180" s="12"/>
      <c r="SL180" s="12"/>
      <c r="SM180" s="12"/>
      <c r="SN180" s="12"/>
      <c r="SO180" s="12"/>
      <c r="SP180" s="12"/>
      <c r="SQ180" s="12"/>
      <c r="SR180" s="12"/>
      <c r="SS180" s="12"/>
      <c r="ST180" s="12"/>
      <c r="SU180" s="12"/>
      <c r="SV180" s="12"/>
      <c r="SW180" s="12"/>
      <c r="SX180" s="12"/>
      <c r="SY180" s="12"/>
      <c r="SZ180" s="12"/>
      <c r="TA180" s="12"/>
      <c r="TB180" s="12"/>
      <c r="TC180" s="12"/>
      <c r="TD180" s="12"/>
      <c r="TE180" s="12"/>
      <c r="TF180" s="12"/>
      <c r="TG180" s="12"/>
      <c r="TH180" s="12"/>
      <c r="TI180" s="12"/>
      <c r="TJ180" s="12"/>
      <c r="TK180" s="12"/>
      <c r="TL180" s="12"/>
      <c r="TM180" s="12"/>
      <c r="TN180" s="12"/>
      <c r="TO180" s="12"/>
      <c r="TP180" s="12"/>
      <c r="TQ180" s="12"/>
      <c r="TR180" s="12"/>
      <c r="TS180" s="12"/>
      <c r="TT180" s="12"/>
      <c r="TU180" s="12"/>
      <c r="TV180" s="12"/>
      <c r="TW180" s="12"/>
      <c r="TX180" s="12"/>
      <c r="TY180" s="12"/>
      <c r="TZ180" s="12"/>
      <c r="UA180" s="12"/>
      <c r="UB180" s="12"/>
      <c r="UC180" s="12"/>
      <c r="UD180" s="12"/>
      <c r="UE180" s="12"/>
      <c r="UF180" s="12"/>
      <c r="UG180" s="12"/>
      <c r="UH180" s="12"/>
      <c r="UI180" s="12"/>
      <c r="UJ180" s="12"/>
      <c r="UK180" s="12"/>
      <c r="UL180" s="12"/>
      <c r="UM180" s="12"/>
      <c r="UN180" s="12"/>
      <c r="UO180" s="12"/>
      <c r="UP180" s="12"/>
      <c r="UQ180" s="12"/>
      <c r="UR180" s="12"/>
      <c r="US180" s="12"/>
      <c r="UT180" s="12"/>
      <c r="UU180" s="12"/>
      <c r="UV180" s="12"/>
      <c r="UW180" s="12"/>
      <c r="UX180" s="12"/>
      <c r="UY180" s="12"/>
      <c r="UZ180" s="12"/>
      <c r="VA180" s="12"/>
      <c r="VB180" s="12"/>
      <c r="VC180" s="12"/>
      <c r="VD180" s="12"/>
      <c r="VE180" s="12"/>
      <c r="VF180" s="12"/>
      <c r="VG180" s="12"/>
      <c r="VH180" s="12"/>
      <c r="VI180" s="12"/>
      <c r="VJ180" s="12"/>
      <c r="VK180" s="12"/>
      <c r="VL180" s="12"/>
      <c r="VM180" s="12"/>
      <c r="VN180" s="12"/>
      <c r="VO180" s="12"/>
      <c r="VP180" s="12"/>
      <c r="VQ180" s="12"/>
      <c r="VR180" s="12"/>
      <c r="VS180" s="12"/>
      <c r="VT180" s="12"/>
      <c r="VU180" s="12"/>
      <c r="VV180" s="12"/>
      <c r="VW180" s="12"/>
      <c r="VX180" s="12"/>
      <c r="VY180" s="12"/>
      <c r="VZ180" s="12"/>
      <c r="WA180" s="12"/>
      <c r="WB180" s="12"/>
      <c r="WC180" s="12"/>
      <c r="WD180" s="12"/>
      <c r="WE180" s="12"/>
      <c r="WF180" s="12"/>
      <c r="WG180" s="12"/>
      <c r="WH180" s="12"/>
      <c r="WI180" s="12"/>
      <c r="WJ180" s="12"/>
      <c r="WK180" s="12"/>
      <c r="WL180" s="12"/>
      <c r="WM180" s="12"/>
      <c r="WN180" s="12"/>
      <c r="WO180" s="12"/>
      <c r="WP180" s="12"/>
      <c r="WQ180" s="12"/>
      <c r="WR180" s="12"/>
      <c r="WS180" s="12"/>
      <c r="WT180" s="12"/>
      <c r="WU180" s="12"/>
      <c r="WV180" s="12"/>
      <c r="WW180" s="12"/>
      <c r="WX180" s="12"/>
      <c r="WY180" s="12"/>
      <c r="WZ180" s="12"/>
      <c r="XA180" s="12"/>
      <c r="XB180" s="12"/>
      <c r="XC180" s="12"/>
      <c r="XD180" s="12"/>
      <c r="XE180" s="12"/>
      <c r="XF180" s="12"/>
      <c r="XG180" s="12"/>
      <c r="XH180" s="12"/>
      <c r="XI180" s="12"/>
      <c r="XJ180" s="12"/>
      <c r="XK180" s="12"/>
      <c r="XL180" s="12"/>
      <c r="XM180" s="12"/>
      <c r="XN180" s="12"/>
      <c r="XO180" s="12"/>
      <c r="XP180" s="12"/>
      <c r="XQ180" s="12"/>
      <c r="XR180" s="12"/>
      <c r="XS180" s="12"/>
      <c r="XT180" s="12"/>
      <c r="XU180" s="12"/>
      <c r="XV180" s="12"/>
      <c r="XW180" s="12"/>
      <c r="XX180" s="12"/>
      <c r="XY180" s="12"/>
      <c r="XZ180" s="12"/>
      <c r="YA180" s="12"/>
      <c r="YB180" s="12"/>
      <c r="YC180" s="12"/>
      <c r="YD180" s="12"/>
      <c r="YE180" s="12"/>
      <c r="YF180" s="12"/>
      <c r="YG180" s="12"/>
      <c r="YH180" s="12"/>
      <c r="YI180" s="12"/>
      <c r="YJ180" s="12"/>
      <c r="YK180" s="12"/>
      <c r="YL180" s="12"/>
      <c r="YM180" s="12"/>
      <c r="YN180" s="12"/>
      <c r="YO180" s="12"/>
      <c r="YP180" s="12"/>
      <c r="YQ180" s="12"/>
      <c r="YR180" s="12"/>
      <c r="YS180" s="12"/>
      <c r="YT180" s="12"/>
      <c r="YU180" s="12"/>
      <c r="YV180" s="12"/>
      <c r="YW180" s="12"/>
      <c r="YX180" s="12"/>
      <c r="YY180" s="12"/>
      <c r="YZ180" s="12"/>
      <c r="ZA180" s="12"/>
      <c r="ZB180" s="12"/>
      <c r="ZC180" s="12"/>
      <c r="ZD180" s="12"/>
      <c r="ZE180" s="12"/>
      <c r="ZF180" s="12"/>
      <c r="ZG180" s="12"/>
      <c r="ZH180" s="12"/>
      <c r="ZI180" s="12"/>
      <c r="ZJ180" s="12"/>
      <c r="ZK180" s="12"/>
      <c r="ZL180" s="12"/>
      <c r="ZM180" s="12"/>
      <c r="ZN180" s="12"/>
      <c r="ZO180" s="12"/>
      <c r="ZP180" s="12"/>
      <c r="ZQ180" s="12"/>
      <c r="ZR180" s="12"/>
      <c r="ZS180" s="12"/>
      <c r="ZT180" s="12"/>
      <c r="ZU180" s="12"/>
      <c r="ZV180" s="12"/>
      <c r="ZW180" s="12"/>
      <c r="ZX180" s="12"/>
      <c r="ZY180" s="12"/>
      <c r="ZZ180" s="12"/>
      <c r="AAA180" s="12"/>
      <c r="AAB180" s="12"/>
      <c r="AAC180" s="12"/>
      <c r="AAD180" s="12"/>
      <c r="AAE180" s="12"/>
      <c r="AAF180" s="12"/>
      <c r="AAG180" s="12"/>
      <c r="AAH180" s="12"/>
      <c r="AAI180" s="12"/>
      <c r="AAJ180" s="12"/>
      <c r="AAK180" s="12"/>
      <c r="AAL180" s="12"/>
      <c r="AAM180" s="12"/>
      <c r="AAN180" s="12"/>
      <c r="AAO180" s="12"/>
      <c r="AAP180" s="12"/>
      <c r="AAQ180" s="12"/>
      <c r="AAR180" s="12"/>
      <c r="AAS180" s="12"/>
      <c r="AAT180" s="12"/>
      <c r="AAU180" s="12"/>
      <c r="AAV180" s="12"/>
      <c r="AAW180" s="12"/>
      <c r="AAX180" s="12"/>
      <c r="AAY180" s="12"/>
      <c r="AAZ180" s="12"/>
      <c r="ABA180" s="12"/>
      <c r="ABB180" s="12"/>
      <c r="ABC180" s="12"/>
      <c r="ABD180" s="12"/>
      <c r="ABE180" s="12"/>
      <c r="ABF180" s="12"/>
      <c r="ABG180" s="12"/>
      <c r="ABH180" s="12"/>
      <c r="ABI180" s="12"/>
      <c r="ABJ180" s="12"/>
      <c r="ABK180" s="12"/>
      <c r="ABL180" s="12"/>
      <c r="ABM180" s="12"/>
      <c r="ABN180" s="12"/>
      <c r="ABO180" s="12"/>
      <c r="ABP180" s="12"/>
      <c r="ABQ180" s="12"/>
      <c r="ABR180" s="12"/>
      <c r="ABS180" s="12"/>
      <c r="ABT180" s="12"/>
      <c r="ABU180" s="12"/>
      <c r="ABV180" s="12"/>
      <c r="ABW180" s="12"/>
      <c r="ABX180" s="12"/>
      <c r="ABY180" s="12"/>
      <c r="ABZ180" s="12"/>
      <c r="ACA180" s="12"/>
      <c r="ACB180" s="12"/>
      <c r="ACC180" s="12"/>
      <c r="ACD180" s="12"/>
      <c r="ACE180" s="12"/>
      <c r="ACF180" s="12"/>
      <c r="ACG180" s="12"/>
      <c r="ACH180" s="12"/>
      <c r="ACI180" s="12"/>
      <c r="ACJ180" s="12"/>
      <c r="ACK180" s="12"/>
      <c r="ACL180" s="12"/>
      <c r="ACM180" s="12"/>
      <c r="ACN180" s="12"/>
      <c r="ACO180" s="12"/>
      <c r="ACP180" s="12"/>
      <c r="ACQ180" s="12"/>
      <c r="ACR180" s="12"/>
      <c r="ACS180" s="12"/>
      <c r="ACT180" s="12"/>
      <c r="ACU180" s="12"/>
      <c r="ACV180" s="12"/>
      <c r="ACW180" s="12"/>
      <c r="ACX180" s="12"/>
      <c r="ACY180" s="12"/>
      <c r="ACZ180" s="12"/>
      <c r="ADA180" s="12"/>
      <c r="ADB180" s="12"/>
      <c r="ADC180" s="12"/>
      <c r="ADD180" s="12"/>
      <c r="ADE180" s="12"/>
      <c r="ADF180" s="12"/>
      <c r="ADG180" s="12"/>
      <c r="ADH180" s="12"/>
      <c r="ADI180" s="12"/>
      <c r="ADJ180" s="12"/>
      <c r="ADK180" s="12"/>
      <c r="ADL180" s="12"/>
      <c r="ADM180" s="12"/>
      <c r="ADN180" s="12"/>
      <c r="ADO180" s="12"/>
      <c r="ADP180" s="12"/>
      <c r="ADQ180" s="12"/>
      <c r="ADR180" s="12"/>
      <c r="ADS180" s="12"/>
      <c r="ADT180" s="12"/>
      <c r="ADU180" s="12"/>
      <c r="ADV180" s="12"/>
      <c r="ADW180" s="12"/>
      <c r="ADX180" s="12"/>
      <c r="ADY180" s="12"/>
      <c r="ADZ180" s="12"/>
      <c r="AEA180" s="12"/>
      <c r="AEB180" s="12"/>
      <c r="AEC180" s="12"/>
      <c r="AED180" s="12"/>
      <c r="AEE180" s="12"/>
      <c r="AEF180" s="12"/>
      <c r="AEG180" s="12"/>
      <c r="AEH180" s="12"/>
      <c r="AEI180" s="12"/>
      <c r="AEJ180" s="12"/>
      <c r="AEK180" s="12"/>
      <c r="AEL180" s="12"/>
      <c r="AEM180" s="12"/>
      <c r="AEN180" s="12"/>
      <c r="AEO180" s="12"/>
      <c r="AEP180" s="12"/>
      <c r="AEQ180" s="12"/>
      <c r="AER180" s="12"/>
      <c r="AES180" s="12"/>
      <c r="AET180" s="12"/>
      <c r="AEU180" s="12"/>
      <c r="AEV180" s="12"/>
      <c r="AEW180" s="12"/>
      <c r="AEX180" s="12"/>
      <c r="AEY180" s="12"/>
      <c r="AEZ180" s="12"/>
      <c r="AFA180" s="12"/>
      <c r="AFB180" s="12"/>
      <c r="AFC180" s="12"/>
      <c r="AFD180" s="12"/>
      <c r="AFE180" s="12"/>
      <c r="AFF180" s="12"/>
      <c r="AFG180" s="12"/>
      <c r="AFH180" s="12"/>
      <c r="AFI180" s="12"/>
      <c r="AFJ180" s="12"/>
      <c r="AFK180" s="12"/>
      <c r="AFL180" s="12"/>
      <c r="AFM180" s="12"/>
      <c r="AFN180" s="12"/>
      <c r="AFO180" s="12"/>
      <c r="AFP180" s="12"/>
      <c r="AFQ180" s="12"/>
      <c r="AFR180" s="12"/>
      <c r="AFS180" s="12"/>
      <c r="AFT180" s="12"/>
      <c r="AFU180" s="12"/>
      <c r="AFV180" s="12"/>
      <c r="AFW180" s="12"/>
      <c r="AFX180" s="12"/>
      <c r="AFY180" s="12"/>
      <c r="AFZ180" s="12"/>
      <c r="AGA180" s="12"/>
      <c r="AGB180" s="12"/>
      <c r="AGC180" s="12"/>
      <c r="AGD180" s="12"/>
      <c r="AGE180" s="12"/>
      <c r="AGF180" s="12"/>
      <c r="AGG180" s="12"/>
      <c r="AGH180" s="12"/>
      <c r="AGI180" s="12"/>
      <c r="AGJ180" s="12"/>
      <c r="AGK180" s="12"/>
      <c r="AGL180" s="12"/>
      <c r="AGM180" s="12"/>
      <c r="AGN180" s="12"/>
      <c r="AGO180" s="12"/>
      <c r="AGP180" s="12"/>
      <c r="AGQ180" s="12"/>
      <c r="AGR180" s="12"/>
      <c r="AGS180" s="12"/>
      <c r="AGT180" s="12"/>
      <c r="AGU180" s="12"/>
      <c r="AGV180" s="12"/>
      <c r="AGW180" s="12"/>
      <c r="AGX180" s="12"/>
      <c r="AGY180" s="12"/>
      <c r="AGZ180" s="12"/>
      <c r="AHA180" s="12"/>
      <c r="AHB180" s="12"/>
      <c r="AHC180" s="12"/>
      <c r="AHD180" s="12"/>
      <c r="AHE180" s="12"/>
      <c r="AHF180" s="12"/>
      <c r="AHG180" s="12"/>
      <c r="AHH180" s="12"/>
      <c r="AHI180" s="12"/>
      <c r="AHJ180" s="12"/>
      <c r="AHK180" s="12"/>
      <c r="AHL180" s="12"/>
      <c r="AHM180" s="12"/>
      <c r="AHN180" s="12"/>
      <c r="AHO180" s="12"/>
      <c r="AHP180" s="12"/>
      <c r="AHQ180" s="12"/>
      <c r="AHR180" s="12"/>
      <c r="AHS180" s="12"/>
      <c r="AHT180" s="12"/>
      <c r="AHU180" s="12"/>
      <c r="AHV180" s="12"/>
      <c r="AHW180" s="12"/>
      <c r="AHX180" s="12"/>
      <c r="AHY180" s="12"/>
      <c r="AHZ180" s="12"/>
      <c r="AIA180" s="12"/>
      <c r="AIB180" s="12"/>
      <c r="AIC180" s="12"/>
      <c r="AID180" s="12"/>
      <c r="AIE180" s="12"/>
      <c r="AIF180" s="12"/>
      <c r="AIG180" s="12"/>
      <c r="AIH180" s="12"/>
      <c r="AII180" s="12"/>
      <c r="AIJ180" s="12"/>
      <c r="AIK180" s="12"/>
      <c r="AIL180" s="12"/>
      <c r="AIM180" s="12"/>
      <c r="AIN180" s="12"/>
      <c r="AIO180" s="12"/>
      <c r="AIP180" s="12"/>
      <c r="AIQ180" s="12"/>
      <c r="AIR180" s="12"/>
      <c r="AIS180" s="12"/>
      <c r="AIT180" s="12"/>
      <c r="AIU180" s="12"/>
      <c r="AIV180" s="12"/>
      <c r="AIW180" s="12"/>
      <c r="AIX180" s="12"/>
      <c r="AIY180" s="12"/>
      <c r="AIZ180" s="12"/>
      <c r="AJA180" s="12"/>
      <c r="AJB180" s="12"/>
      <c r="AJC180" s="12"/>
      <c r="AJD180" s="12"/>
      <c r="AJE180" s="12"/>
      <c r="AJF180" s="12"/>
      <c r="AJG180" s="12"/>
      <c r="AJH180" s="12"/>
      <c r="AJI180" s="12"/>
      <c r="AJJ180" s="12"/>
      <c r="AJK180" s="12"/>
      <c r="AJL180" s="12"/>
      <c r="AJM180" s="12"/>
      <c r="AJN180" s="12"/>
      <c r="AJO180" s="12"/>
      <c r="AJP180" s="12"/>
      <c r="AJQ180" s="12"/>
      <c r="AJR180" s="12"/>
      <c r="AJS180" s="12"/>
      <c r="AJT180" s="12"/>
      <c r="AJU180" s="12"/>
      <c r="AJV180" s="12"/>
      <c r="AJW180" s="12"/>
      <c r="AJX180" s="12"/>
      <c r="AJY180" s="12"/>
      <c r="AJZ180" s="12"/>
      <c r="AKA180" s="12"/>
      <c r="AKB180" s="12"/>
      <c r="AKC180" s="12"/>
      <c r="AKD180" s="12"/>
      <c r="AKE180" s="12"/>
      <c r="AKF180" s="12"/>
      <c r="AKG180" s="12"/>
      <c r="AKH180" s="12"/>
      <c r="AKI180" s="12"/>
      <c r="AKJ180" s="12"/>
      <c r="AKK180" s="12"/>
      <c r="AKL180" s="12"/>
      <c r="AKM180" s="12"/>
      <c r="AKN180" s="12"/>
      <c r="AKO180" s="12"/>
      <c r="AKP180" s="12"/>
      <c r="AKQ180" s="12"/>
      <c r="AKR180" s="12"/>
      <c r="AKS180" s="12"/>
      <c r="AKT180" s="12"/>
      <c r="AKU180" s="12"/>
      <c r="AKV180" s="12"/>
      <c r="AKW180" s="12"/>
      <c r="AKX180" s="12"/>
      <c r="AKY180" s="12"/>
      <c r="AKZ180" s="12"/>
      <c r="ALA180" s="12"/>
      <c r="ALB180" s="12"/>
      <c r="ALC180" s="12"/>
      <c r="ALD180" s="12"/>
      <c r="ALE180" s="12"/>
      <c r="ALF180" s="12"/>
      <c r="ALG180" s="12"/>
      <c r="ALH180" s="12"/>
      <c r="ALI180" s="12"/>
      <c r="ALJ180" s="12"/>
      <c r="ALK180" s="12"/>
      <c r="ALL180" s="12"/>
      <c r="ALM180" s="12"/>
      <c r="ALN180" s="12"/>
      <c r="ALO180" s="12"/>
      <c r="ALP180" s="12"/>
      <c r="ALQ180" s="12"/>
      <c r="ALR180" s="12"/>
      <c r="ALS180" s="12"/>
      <c r="ALT180" s="12"/>
      <c r="ALU180" s="12"/>
      <c r="ALV180" s="12"/>
      <c r="ALW180" s="12"/>
      <c r="ALX180" s="12"/>
      <c r="ALY180" s="12"/>
      <c r="ALZ180" s="12"/>
      <c r="AMA180" s="12"/>
      <c r="AMB180" s="12"/>
      <c r="AMC180" s="12"/>
      <c r="AMD180" s="12"/>
      <c r="AME180" s="12"/>
      <c r="AMF180" s="12"/>
      <c r="AMG180" s="12"/>
      <c r="AMH180" s="12"/>
      <c r="AMI180" s="12"/>
      <c r="AMJ180" s="12"/>
    </row>
    <row r="181" spans="1:1024" s="2" customFormat="1" x14ac:dyDescent="0.25">
      <c r="A181" s="1"/>
      <c r="B181" s="73"/>
      <c r="C181" s="74"/>
      <c r="D181" s="75"/>
      <c r="E181" s="82"/>
      <c r="F181" s="75">
        <f>COUNTIF(F14:F178, "&gt;0")</f>
        <v>117</v>
      </c>
      <c r="G181" s="81"/>
      <c r="H181" s="81"/>
      <c r="I181" s="81"/>
      <c r="J181" s="81"/>
      <c r="K181" s="81"/>
      <c r="L181" s="81"/>
      <c r="M181" s="81"/>
      <c r="N181" s="81"/>
      <c r="O181" s="73"/>
      <c r="P181" s="73"/>
      <c r="Q181" s="73"/>
      <c r="R181" s="73"/>
      <c r="S181" s="73"/>
      <c r="T181" s="73"/>
      <c r="U181" s="73"/>
      <c r="V181" s="73"/>
      <c r="W181" s="104"/>
      <c r="X181" s="87"/>
      <c r="Y181" s="87"/>
      <c r="Z181" s="11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  <c r="EU181" s="12"/>
      <c r="EV181" s="12"/>
      <c r="EW181" s="12"/>
      <c r="EX181" s="12"/>
      <c r="EY181" s="12"/>
      <c r="EZ181" s="12"/>
      <c r="FA181" s="12"/>
      <c r="FB181" s="12"/>
      <c r="FC181" s="12"/>
      <c r="FD181" s="12"/>
      <c r="FE181" s="12"/>
      <c r="FF181" s="12"/>
      <c r="FG181" s="12"/>
      <c r="FH181" s="12"/>
      <c r="FI181" s="12"/>
      <c r="FJ181" s="12"/>
      <c r="FK181" s="12"/>
      <c r="FL181" s="12"/>
      <c r="FM181" s="12"/>
      <c r="FN181" s="12"/>
      <c r="FO181" s="12"/>
      <c r="FP181" s="12"/>
      <c r="FQ181" s="12"/>
      <c r="FR181" s="12"/>
      <c r="FS181" s="12"/>
      <c r="FT181" s="12"/>
      <c r="FU181" s="12"/>
      <c r="FV181" s="12"/>
      <c r="FW181" s="12"/>
      <c r="FX181" s="12"/>
      <c r="FY181" s="12"/>
      <c r="FZ181" s="12"/>
      <c r="GA181" s="12"/>
      <c r="GB181" s="12"/>
      <c r="GC181" s="12"/>
      <c r="GD181" s="12"/>
      <c r="GE181" s="12"/>
      <c r="GF181" s="12"/>
      <c r="GG181" s="12"/>
      <c r="GH181" s="12"/>
      <c r="GI181" s="12"/>
      <c r="GJ181" s="12"/>
      <c r="GK181" s="12"/>
      <c r="GL181" s="12"/>
      <c r="GM181" s="12"/>
      <c r="GN181" s="12"/>
      <c r="GO181" s="12"/>
      <c r="GP181" s="12"/>
      <c r="GQ181" s="12"/>
      <c r="GR181" s="12"/>
      <c r="GS181" s="12"/>
      <c r="GT181" s="12"/>
      <c r="GU181" s="12"/>
      <c r="GV181" s="12"/>
      <c r="GW181" s="12"/>
      <c r="GX181" s="12"/>
      <c r="GY181" s="12"/>
      <c r="GZ181" s="12"/>
      <c r="HA181" s="12"/>
      <c r="HB181" s="12"/>
      <c r="HC181" s="12"/>
      <c r="HD181" s="12"/>
      <c r="HE181" s="12"/>
      <c r="HF181" s="12"/>
      <c r="HG181" s="12"/>
      <c r="HH181" s="12"/>
      <c r="HI181" s="12"/>
      <c r="HJ181" s="12"/>
      <c r="HK181" s="12"/>
      <c r="HL181" s="12"/>
      <c r="HM181" s="12"/>
      <c r="HN181" s="12"/>
      <c r="HO181" s="12"/>
      <c r="HP181" s="12"/>
      <c r="HQ181" s="12"/>
      <c r="HR181" s="12"/>
      <c r="HS181" s="12"/>
      <c r="HT181" s="12"/>
      <c r="HU181" s="12"/>
      <c r="HV181" s="12"/>
      <c r="HW181" s="12"/>
      <c r="HX181" s="12"/>
      <c r="HY181" s="12"/>
      <c r="HZ181" s="12"/>
      <c r="IA181" s="12"/>
      <c r="IB181" s="12"/>
      <c r="IC181" s="12"/>
      <c r="ID181" s="12"/>
      <c r="IE181" s="12"/>
      <c r="IF181" s="12"/>
      <c r="IG181" s="12"/>
      <c r="IH181" s="12"/>
      <c r="II181" s="12"/>
      <c r="IJ181" s="12"/>
      <c r="IK181" s="12"/>
      <c r="IL181" s="12"/>
      <c r="IM181" s="12"/>
      <c r="IN181" s="12"/>
      <c r="IO181" s="12"/>
      <c r="IP181" s="12"/>
      <c r="IQ181" s="12"/>
      <c r="IR181" s="12"/>
      <c r="IS181" s="12"/>
      <c r="IT181" s="12"/>
      <c r="IU181" s="12"/>
      <c r="IV181" s="12"/>
      <c r="IW181" s="12"/>
      <c r="IX181" s="12"/>
      <c r="IY181" s="12"/>
      <c r="IZ181" s="12"/>
      <c r="JA181" s="12"/>
      <c r="JB181" s="12"/>
      <c r="JC181" s="12"/>
      <c r="JD181" s="12"/>
      <c r="JE181" s="12"/>
      <c r="JF181" s="12"/>
      <c r="JG181" s="12"/>
      <c r="JH181" s="12"/>
      <c r="JI181" s="12"/>
      <c r="JJ181" s="12"/>
      <c r="JK181" s="12"/>
      <c r="JL181" s="12"/>
      <c r="JM181" s="12"/>
      <c r="JN181" s="12"/>
      <c r="JO181" s="12"/>
      <c r="JP181" s="12"/>
      <c r="JQ181" s="12"/>
      <c r="JR181" s="12"/>
      <c r="JS181" s="12"/>
      <c r="JT181" s="12"/>
      <c r="JU181" s="12"/>
      <c r="JV181" s="12"/>
      <c r="JW181" s="12"/>
      <c r="JX181" s="12"/>
      <c r="JY181" s="12"/>
      <c r="JZ181" s="12"/>
      <c r="KA181" s="12"/>
      <c r="KB181" s="12"/>
      <c r="KC181" s="12"/>
      <c r="KD181" s="12"/>
      <c r="KE181" s="12"/>
      <c r="KF181" s="12"/>
      <c r="KG181" s="12"/>
      <c r="KH181" s="12"/>
      <c r="KI181" s="12"/>
      <c r="KJ181" s="12"/>
      <c r="KK181" s="12"/>
      <c r="KL181" s="12"/>
      <c r="KM181" s="12"/>
      <c r="KN181" s="12"/>
      <c r="KO181" s="12"/>
      <c r="KP181" s="12"/>
      <c r="KQ181" s="12"/>
      <c r="KR181" s="12"/>
      <c r="KS181" s="12"/>
      <c r="KT181" s="12"/>
      <c r="KU181" s="12"/>
      <c r="KV181" s="12"/>
      <c r="KW181" s="12"/>
      <c r="KX181" s="12"/>
      <c r="KY181" s="12"/>
      <c r="KZ181" s="12"/>
      <c r="LA181" s="12"/>
      <c r="LB181" s="12"/>
      <c r="LC181" s="12"/>
      <c r="LD181" s="12"/>
      <c r="LE181" s="12"/>
      <c r="LF181" s="12"/>
      <c r="LG181" s="12"/>
      <c r="LH181" s="12"/>
      <c r="LI181" s="12"/>
      <c r="LJ181" s="12"/>
      <c r="LK181" s="12"/>
      <c r="LL181" s="12"/>
      <c r="LM181" s="12"/>
      <c r="LN181" s="12"/>
      <c r="LO181" s="12"/>
      <c r="LP181" s="12"/>
      <c r="LQ181" s="12"/>
      <c r="LR181" s="12"/>
      <c r="LS181" s="12"/>
      <c r="LT181" s="12"/>
      <c r="LU181" s="12"/>
      <c r="LV181" s="12"/>
      <c r="LW181" s="12"/>
      <c r="LX181" s="12"/>
      <c r="LY181" s="12"/>
      <c r="LZ181" s="12"/>
      <c r="MA181" s="12"/>
      <c r="MB181" s="12"/>
      <c r="MC181" s="12"/>
      <c r="MD181" s="12"/>
      <c r="ME181" s="12"/>
      <c r="MF181" s="12"/>
      <c r="MG181" s="12"/>
      <c r="MH181" s="12"/>
      <c r="MI181" s="12"/>
      <c r="MJ181" s="12"/>
      <c r="MK181" s="12"/>
      <c r="ML181" s="12"/>
      <c r="MM181" s="12"/>
      <c r="MN181" s="12"/>
      <c r="MO181" s="12"/>
      <c r="MP181" s="12"/>
      <c r="MQ181" s="12"/>
      <c r="MR181" s="12"/>
      <c r="MS181" s="12"/>
      <c r="MT181" s="12"/>
      <c r="MU181" s="12"/>
      <c r="MV181" s="12"/>
      <c r="MW181" s="12"/>
      <c r="MX181" s="12"/>
      <c r="MY181" s="12"/>
      <c r="MZ181" s="12"/>
      <c r="NA181" s="12"/>
      <c r="NB181" s="12"/>
      <c r="NC181" s="12"/>
      <c r="ND181" s="12"/>
      <c r="NE181" s="12"/>
      <c r="NF181" s="12"/>
      <c r="NG181" s="12"/>
      <c r="NH181" s="12"/>
      <c r="NI181" s="12"/>
      <c r="NJ181" s="12"/>
      <c r="NK181" s="12"/>
      <c r="NL181" s="12"/>
      <c r="NM181" s="12"/>
      <c r="NN181" s="12"/>
      <c r="NO181" s="12"/>
      <c r="NP181" s="12"/>
      <c r="NQ181" s="12"/>
      <c r="NR181" s="12"/>
      <c r="NS181" s="12"/>
      <c r="NT181" s="12"/>
      <c r="NU181" s="12"/>
      <c r="NV181" s="12"/>
      <c r="NW181" s="12"/>
      <c r="NX181" s="12"/>
      <c r="NY181" s="12"/>
      <c r="NZ181" s="12"/>
      <c r="OA181" s="12"/>
      <c r="OB181" s="12"/>
      <c r="OC181" s="12"/>
      <c r="OD181" s="12"/>
      <c r="OE181" s="12"/>
      <c r="OF181" s="12"/>
      <c r="OG181" s="12"/>
      <c r="OH181" s="12"/>
      <c r="OI181" s="12"/>
      <c r="OJ181" s="12"/>
      <c r="OK181" s="12"/>
      <c r="OL181" s="12"/>
      <c r="OM181" s="12"/>
      <c r="ON181" s="12"/>
      <c r="OO181" s="12"/>
      <c r="OP181" s="12"/>
      <c r="OQ181" s="12"/>
      <c r="OR181" s="12"/>
      <c r="OS181" s="12"/>
      <c r="OT181" s="12"/>
      <c r="OU181" s="12"/>
      <c r="OV181" s="12"/>
      <c r="OW181" s="12"/>
      <c r="OX181" s="12"/>
      <c r="OY181" s="12"/>
      <c r="OZ181" s="12"/>
      <c r="PA181" s="12"/>
      <c r="PB181" s="12"/>
      <c r="PC181" s="12"/>
      <c r="PD181" s="12"/>
      <c r="PE181" s="12"/>
      <c r="PF181" s="12"/>
      <c r="PG181" s="12"/>
      <c r="PH181" s="12"/>
      <c r="PI181" s="12"/>
      <c r="PJ181" s="12"/>
      <c r="PK181" s="12"/>
      <c r="PL181" s="12"/>
      <c r="PM181" s="12"/>
      <c r="PN181" s="12"/>
      <c r="PO181" s="12"/>
      <c r="PP181" s="12"/>
      <c r="PQ181" s="12"/>
      <c r="PR181" s="12"/>
      <c r="PS181" s="12"/>
      <c r="PT181" s="12"/>
      <c r="PU181" s="12"/>
      <c r="PV181" s="12"/>
      <c r="PW181" s="12"/>
      <c r="PX181" s="12"/>
      <c r="PY181" s="12"/>
      <c r="PZ181" s="12"/>
      <c r="QA181" s="12"/>
      <c r="QB181" s="12"/>
      <c r="QC181" s="12"/>
      <c r="QD181" s="12"/>
      <c r="QE181" s="12"/>
      <c r="QF181" s="12"/>
      <c r="QG181" s="12"/>
      <c r="QH181" s="12"/>
      <c r="QI181" s="12"/>
      <c r="QJ181" s="12"/>
      <c r="QK181" s="12"/>
      <c r="QL181" s="12"/>
      <c r="QM181" s="12"/>
      <c r="QN181" s="12"/>
      <c r="QO181" s="12"/>
      <c r="QP181" s="12"/>
      <c r="QQ181" s="12"/>
      <c r="QR181" s="12"/>
      <c r="QS181" s="12"/>
      <c r="QT181" s="12"/>
      <c r="QU181" s="12"/>
      <c r="QV181" s="12"/>
      <c r="QW181" s="12"/>
      <c r="QX181" s="12"/>
      <c r="QY181" s="12"/>
      <c r="QZ181" s="12"/>
      <c r="RA181" s="12"/>
      <c r="RB181" s="12"/>
      <c r="RC181" s="12"/>
      <c r="RD181" s="12"/>
      <c r="RE181" s="12"/>
      <c r="RF181" s="12"/>
      <c r="RG181" s="12"/>
      <c r="RH181" s="12"/>
      <c r="RI181" s="12"/>
      <c r="RJ181" s="12"/>
      <c r="RK181" s="12"/>
      <c r="RL181" s="12"/>
      <c r="RM181" s="12"/>
      <c r="RN181" s="12"/>
      <c r="RO181" s="12"/>
      <c r="RP181" s="12"/>
      <c r="RQ181" s="12"/>
      <c r="RR181" s="12"/>
      <c r="RS181" s="12"/>
      <c r="RT181" s="12"/>
      <c r="RU181" s="12"/>
      <c r="RV181" s="12"/>
      <c r="RW181" s="12"/>
      <c r="RX181" s="12"/>
      <c r="RY181" s="12"/>
      <c r="RZ181" s="12"/>
      <c r="SA181" s="12"/>
      <c r="SB181" s="12"/>
      <c r="SC181" s="12"/>
      <c r="SD181" s="12"/>
      <c r="SE181" s="12"/>
      <c r="SF181" s="12"/>
      <c r="SG181" s="12"/>
      <c r="SH181" s="12"/>
      <c r="SI181" s="12"/>
      <c r="SJ181" s="12"/>
      <c r="SK181" s="12"/>
      <c r="SL181" s="12"/>
      <c r="SM181" s="12"/>
      <c r="SN181" s="12"/>
      <c r="SO181" s="12"/>
      <c r="SP181" s="12"/>
      <c r="SQ181" s="12"/>
      <c r="SR181" s="12"/>
      <c r="SS181" s="12"/>
      <c r="ST181" s="12"/>
      <c r="SU181" s="12"/>
      <c r="SV181" s="12"/>
      <c r="SW181" s="12"/>
      <c r="SX181" s="12"/>
      <c r="SY181" s="12"/>
      <c r="SZ181" s="12"/>
      <c r="TA181" s="12"/>
      <c r="TB181" s="12"/>
      <c r="TC181" s="12"/>
      <c r="TD181" s="12"/>
      <c r="TE181" s="12"/>
      <c r="TF181" s="12"/>
      <c r="TG181" s="12"/>
      <c r="TH181" s="12"/>
      <c r="TI181" s="12"/>
      <c r="TJ181" s="12"/>
      <c r="TK181" s="12"/>
      <c r="TL181" s="12"/>
      <c r="TM181" s="12"/>
      <c r="TN181" s="12"/>
      <c r="TO181" s="12"/>
      <c r="TP181" s="12"/>
      <c r="TQ181" s="12"/>
      <c r="TR181" s="12"/>
      <c r="TS181" s="12"/>
      <c r="TT181" s="12"/>
      <c r="TU181" s="12"/>
      <c r="TV181" s="12"/>
      <c r="TW181" s="12"/>
      <c r="TX181" s="12"/>
      <c r="TY181" s="12"/>
      <c r="TZ181" s="12"/>
      <c r="UA181" s="12"/>
      <c r="UB181" s="12"/>
      <c r="UC181" s="12"/>
      <c r="UD181" s="12"/>
      <c r="UE181" s="12"/>
      <c r="UF181" s="12"/>
      <c r="UG181" s="12"/>
      <c r="UH181" s="12"/>
      <c r="UI181" s="12"/>
      <c r="UJ181" s="12"/>
      <c r="UK181" s="12"/>
      <c r="UL181" s="12"/>
      <c r="UM181" s="12"/>
      <c r="UN181" s="12"/>
      <c r="UO181" s="12"/>
      <c r="UP181" s="12"/>
      <c r="UQ181" s="12"/>
      <c r="UR181" s="12"/>
      <c r="US181" s="12"/>
      <c r="UT181" s="12"/>
      <c r="UU181" s="12"/>
      <c r="UV181" s="12"/>
      <c r="UW181" s="12"/>
      <c r="UX181" s="12"/>
      <c r="UY181" s="12"/>
      <c r="UZ181" s="12"/>
      <c r="VA181" s="12"/>
      <c r="VB181" s="12"/>
      <c r="VC181" s="12"/>
      <c r="VD181" s="12"/>
      <c r="VE181" s="12"/>
      <c r="VF181" s="12"/>
      <c r="VG181" s="12"/>
      <c r="VH181" s="12"/>
      <c r="VI181" s="12"/>
      <c r="VJ181" s="12"/>
      <c r="VK181" s="12"/>
      <c r="VL181" s="12"/>
      <c r="VM181" s="12"/>
      <c r="VN181" s="12"/>
      <c r="VO181" s="12"/>
      <c r="VP181" s="12"/>
      <c r="VQ181" s="12"/>
      <c r="VR181" s="12"/>
      <c r="VS181" s="12"/>
      <c r="VT181" s="12"/>
      <c r="VU181" s="12"/>
      <c r="VV181" s="12"/>
      <c r="VW181" s="12"/>
      <c r="VX181" s="12"/>
      <c r="VY181" s="12"/>
      <c r="VZ181" s="12"/>
      <c r="WA181" s="12"/>
      <c r="WB181" s="12"/>
      <c r="WC181" s="12"/>
      <c r="WD181" s="12"/>
      <c r="WE181" s="12"/>
      <c r="WF181" s="12"/>
      <c r="WG181" s="12"/>
      <c r="WH181" s="12"/>
      <c r="WI181" s="12"/>
      <c r="WJ181" s="12"/>
      <c r="WK181" s="12"/>
      <c r="WL181" s="12"/>
      <c r="WM181" s="12"/>
      <c r="WN181" s="12"/>
      <c r="WO181" s="12"/>
      <c r="WP181" s="12"/>
      <c r="WQ181" s="12"/>
      <c r="WR181" s="12"/>
      <c r="WS181" s="12"/>
      <c r="WT181" s="12"/>
      <c r="WU181" s="12"/>
      <c r="WV181" s="12"/>
      <c r="WW181" s="12"/>
      <c r="WX181" s="12"/>
      <c r="WY181" s="12"/>
      <c r="WZ181" s="12"/>
      <c r="XA181" s="12"/>
      <c r="XB181" s="12"/>
      <c r="XC181" s="12"/>
      <c r="XD181" s="12"/>
      <c r="XE181" s="12"/>
      <c r="XF181" s="12"/>
      <c r="XG181" s="12"/>
      <c r="XH181" s="12"/>
      <c r="XI181" s="12"/>
      <c r="XJ181" s="12"/>
      <c r="XK181" s="12"/>
      <c r="XL181" s="12"/>
      <c r="XM181" s="12"/>
      <c r="XN181" s="12"/>
      <c r="XO181" s="12"/>
      <c r="XP181" s="12"/>
      <c r="XQ181" s="12"/>
      <c r="XR181" s="12"/>
      <c r="XS181" s="12"/>
      <c r="XT181" s="12"/>
      <c r="XU181" s="12"/>
      <c r="XV181" s="12"/>
      <c r="XW181" s="12"/>
      <c r="XX181" s="12"/>
      <c r="XY181" s="12"/>
      <c r="XZ181" s="12"/>
      <c r="YA181" s="12"/>
      <c r="YB181" s="12"/>
      <c r="YC181" s="12"/>
      <c r="YD181" s="12"/>
      <c r="YE181" s="12"/>
      <c r="YF181" s="12"/>
      <c r="YG181" s="12"/>
      <c r="YH181" s="12"/>
      <c r="YI181" s="12"/>
      <c r="YJ181" s="12"/>
      <c r="YK181" s="12"/>
      <c r="YL181" s="12"/>
      <c r="YM181" s="12"/>
      <c r="YN181" s="12"/>
      <c r="YO181" s="12"/>
      <c r="YP181" s="12"/>
      <c r="YQ181" s="12"/>
      <c r="YR181" s="12"/>
      <c r="YS181" s="12"/>
      <c r="YT181" s="12"/>
      <c r="YU181" s="12"/>
      <c r="YV181" s="12"/>
      <c r="YW181" s="12"/>
      <c r="YX181" s="12"/>
      <c r="YY181" s="12"/>
      <c r="YZ181" s="12"/>
      <c r="ZA181" s="12"/>
      <c r="ZB181" s="12"/>
      <c r="ZC181" s="12"/>
      <c r="ZD181" s="12"/>
      <c r="ZE181" s="12"/>
      <c r="ZF181" s="12"/>
      <c r="ZG181" s="12"/>
      <c r="ZH181" s="12"/>
      <c r="ZI181" s="12"/>
      <c r="ZJ181" s="12"/>
      <c r="ZK181" s="12"/>
      <c r="ZL181" s="12"/>
      <c r="ZM181" s="12"/>
      <c r="ZN181" s="12"/>
      <c r="ZO181" s="12"/>
      <c r="ZP181" s="12"/>
      <c r="ZQ181" s="12"/>
      <c r="ZR181" s="12"/>
      <c r="ZS181" s="12"/>
      <c r="ZT181" s="12"/>
      <c r="ZU181" s="12"/>
      <c r="ZV181" s="12"/>
      <c r="ZW181" s="12"/>
      <c r="ZX181" s="12"/>
      <c r="ZY181" s="12"/>
      <c r="ZZ181" s="12"/>
      <c r="AAA181" s="12"/>
      <c r="AAB181" s="12"/>
      <c r="AAC181" s="12"/>
      <c r="AAD181" s="12"/>
      <c r="AAE181" s="12"/>
      <c r="AAF181" s="12"/>
      <c r="AAG181" s="12"/>
      <c r="AAH181" s="12"/>
      <c r="AAI181" s="12"/>
      <c r="AAJ181" s="12"/>
      <c r="AAK181" s="12"/>
      <c r="AAL181" s="12"/>
      <c r="AAM181" s="12"/>
      <c r="AAN181" s="12"/>
      <c r="AAO181" s="12"/>
      <c r="AAP181" s="12"/>
      <c r="AAQ181" s="12"/>
      <c r="AAR181" s="12"/>
      <c r="AAS181" s="12"/>
      <c r="AAT181" s="12"/>
      <c r="AAU181" s="12"/>
      <c r="AAV181" s="12"/>
      <c r="AAW181" s="12"/>
      <c r="AAX181" s="12"/>
      <c r="AAY181" s="12"/>
      <c r="AAZ181" s="12"/>
      <c r="ABA181" s="12"/>
      <c r="ABB181" s="12"/>
      <c r="ABC181" s="12"/>
      <c r="ABD181" s="12"/>
      <c r="ABE181" s="12"/>
      <c r="ABF181" s="12"/>
      <c r="ABG181" s="12"/>
      <c r="ABH181" s="12"/>
      <c r="ABI181" s="12"/>
      <c r="ABJ181" s="12"/>
      <c r="ABK181" s="12"/>
      <c r="ABL181" s="12"/>
      <c r="ABM181" s="12"/>
      <c r="ABN181" s="12"/>
      <c r="ABO181" s="12"/>
      <c r="ABP181" s="12"/>
      <c r="ABQ181" s="12"/>
      <c r="ABR181" s="12"/>
      <c r="ABS181" s="12"/>
      <c r="ABT181" s="12"/>
      <c r="ABU181" s="12"/>
      <c r="ABV181" s="12"/>
      <c r="ABW181" s="12"/>
      <c r="ABX181" s="12"/>
      <c r="ABY181" s="12"/>
      <c r="ABZ181" s="12"/>
      <c r="ACA181" s="12"/>
      <c r="ACB181" s="12"/>
      <c r="ACC181" s="12"/>
      <c r="ACD181" s="12"/>
      <c r="ACE181" s="12"/>
      <c r="ACF181" s="12"/>
      <c r="ACG181" s="12"/>
      <c r="ACH181" s="12"/>
      <c r="ACI181" s="12"/>
      <c r="ACJ181" s="12"/>
      <c r="ACK181" s="12"/>
      <c r="ACL181" s="12"/>
      <c r="ACM181" s="12"/>
      <c r="ACN181" s="12"/>
      <c r="ACO181" s="12"/>
      <c r="ACP181" s="12"/>
      <c r="ACQ181" s="12"/>
      <c r="ACR181" s="12"/>
      <c r="ACS181" s="12"/>
      <c r="ACT181" s="12"/>
      <c r="ACU181" s="12"/>
      <c r="ACV181" s="12"/>
      <c r="ACW181" s="12"/>
      <c r="ACX181" s="12"/>
      <c r="ACY181" s="12"/>
      <c r="ACZ181" s="12"/>
      <c r="ADA181" s="12"/>
      <c r="ADB181" s="12"/>
      <c r="ADC181" s="12"/>
      <c r="ADD181" s="12"/>
      <c r="ADE181" s="12"/>
      <c r="ADF181" s="12"/>
      <c r="ADG181" s="12"/>
      <c r="ADH181" s="12"/>
      <c r="ADI181" s="12"/>
      <c r="ADJ181" s="12"/>
      <c r="ADK181" s="12"/>
      <c r="ADL181" s="12"/>
      <c r="ADM181" s="12"/>
      <c r="ADN181" s="12"/>
      <c r="ADO181" s="12"/>
      <c r="ADP181" s="12"/>
      <c r="ADQ181" s="12"/>
      <c r="ADR181" s="12"/>
      <c r="ADS181" s="12"/>
      <c r="ADT181" s="12"/>
      <c r="ADU181" s="12"/>
      <c r="ADV181" s="12"/>
      <c r="ADW181" s="12"/>
      <c r="ADX181" s="12"/>
      <c r="ADY181" s="12"/>
      <c r="ADZ181" s="12"/>
      <c r="AEA181" s="12"/>
      <c r="AEB181" s="12"/>
      <c r="AEC181" s="12"/>
      <c r="AED181" s="12"/>
      <c r="AEE181" s="12"/>
      <c r="AEF181" s="12"/>
      <c r="AEG181" s="12"/>
      <c r="AEH181" s="12"/>
      <c r="AEI181" s="12"/>
      <c r="AEJ181" s="12"/>
      <c r="AEK181" s="12"/>
      <c r="AEL181" s="12"/>
      <c r="AEM181" s="12"/>
      <c r="AEN181" s="12"/>
      <c r="AEO181" s="12"/>
      <c r="AEP181" s="12"/>
      <c r="AEQ181" s="12"/>
      <c r="AER181" s="12"/>
      <c r="AES181" s="12"/>
      <c r="AET181" s="12"/>
      <c r="AEU181" s="12"/>
      <c r="AEV181" s="12"/>
      <c r="AEW181" s="12"/>
      <c r="AEX181" s="12"/>
      <c r="AEY181" s="12"/>
      <c r="AEZ181" s="12"/>
      <c r="AFA181" s="12"/>
      <c r="AFB181" s="12"/>
      <c r="AFC181" s="12"/>
      <c r="AFD181" s="12"/>
      <c r="AFE181" s="12"/>
      <c r="AFF181" s="12"/>
      <c r="AFG181" s="12"/>
      <c r="AFH181" s="12"/>
      <c r="AFI181" s="12"/>
      <c r="AFJ181" s="12"/>
      <c r="AFK181" s="12"/>
      <c r="AFL181" s="12"/>
      <c r="AFM181" s="12"/>
      <c r="AFN181" s="12"/>
      <c r="AFO181" s="12"/>
      <c r="AFP181" s="12"/>
      <c r="AFQ181" s="12"/>
      <c r="AFR181" s="12"/>
      <c r="AFS181" s="12"/>
      <c r="AFT181" s="12"/>
      <c r="AFU181" s="12"/>
      <c r="AFV181" s="12"/>
      <c r="AFW181" s="12"/>
      <c r="AFX181" s="12"/>
      <c r="AFY181" s="12"/>
      <c r="AFZ181" s="12"/>
      <c r="AGA181" s="12"/>
      <c r="AGB181" s="12"/>
      <c r="AGC181" s="12"/>
      <c r="AGD181" s="12"/>
      <c r="AGE181" s="12"/>
      <c r="AGF181" s="12"/>
      <c r="AGG181" s="12"/>
      <c r="AGH181" s="12"/>
      <c r="AGI181" s="12"/>
      <c r="AGJ181" s="12"/>
      <c r="AGK181" s="12"/>
      <c r="AGL181" s="12"/>
      <c r="AGM181" s="12"/>
      <c r="AGN181" s="12"/>
      <c r="AGO181" s="12"/>
      <c r="AGP181" s="12"/>
      <c r="AGQ181" s="12"/>
      <c r="AGR181" s="12"/>
      <c r="AGS181" s="12"/>
      <c r="AGT181" s="12"/>
      <c r="AGU181" s="12"/>
      <c r="AGV181" s="12"/>
      <c r="AGW181" s="12"/>
      <c r="AGX181" s="12"/>
      <c r="AGY181" s="12"/>
      <c r="AGZ181" s="12"/>
      <c r="AHA181" s="12"/>
      <c r="AHB181" s="12"/>
      <c r="AHC181" s="12"/>
      <c r="AHD181" s="12"/>
      <c r="AHE181" s="12"/>
      <c r="AHF181" s="12"/>
      <c r="AHG181" s="12"/>
      <c r="AHH181" s="12"/>
      <c r="AHI181" s="12"/>
      <c r="AHJ181" s="12"/>
      <c r="AHK181" s="12"/>
      <c r="AHL181" s="12"/>
      <c r="AHM181" s="12"/>
      <c r="AHN181" s="12"/>
      <c r="AHO181" s="12"/>
      <c r="AHP181" s="12"/>
      <c r="AHQ181" s="12"/>
      <c r="AHR181" s="12"/>
      <c r="AHS181" s="12"/>
      <c r="AHT181" s="12"/>
      <c r="AHU181" s="12"/>
      <c r="AHV181" s="12"/>
      <c r="AHW181" s="12"/>
      <c r="AHX181" s="12"/>
      <c r="AHY181" s="12"/>
      <c r="AHZ181" s="12"/>
      <c r="AIA181" s="12"/>
      <c r="AIB181" s="12"/>
      <c r="AIC181" s="12"/>
      <c r="AID181" s="12"/>
      <c r="AIE181" s="12"/>
      <c r="AIF181" s="12"/>
      <c r="AIG181" s="12"/>
      <c r="AIH181" s="12"/>
      <c r="AII181" s="12"/>
      <c r="AIJ181" s="12"/>
      <c r="AIK181" s="12"/>
      <c r="AIL181" s="12"/>
      <c r="AIM181" s="12"/>
      <c r="AIN181" s="12"/>
      <c r="AIO181" s="12"/>
      <c r="AIP181" s="12"/>
      <c r="AIQ181" s="12"/>
      <c r="AIR181" s="12"/>
      <c r="AIS181" s="12"/>
      <c r="AIT181" s="12"/>
      <c r="AIU181" s="12"/>
      <c r="AIV181" s="12"/>
      <c r="AIW181" s="12"/>
      <c r="AIX181" s="12"/>
      <c r="AIY181" s="12"/>
      <c r="AIZ181" s="12"/>
      <c r="AJA181" s="12"/>
      <c r="AJB181" s="12"/>
      <c r="AJC181" s="12"/>
      <c r="AJD181" s="12"/>
      <c r="AJE181" s="12"/>
      <c r="AJF181" s="12"/>
      <c r="AJG181" s="12"/>
      <c r="AJH181" s="12"/>
      <c r="AJI181" s="12"/>
      <c r="AJJ181" s="12"/>
      <c r="AJK181" s="12"/>
      <c r="AJL181" s="12"/>
      <c r="AJM181" s="12"/>
      <c r="AJN181" s="12"/>
      <c r="AJO181" s="12"/>
      <c r="AJP181" s="12"/>
      <c r="AJQ181" s="12"/>
      <c r="AJR181" s="12"/>
      <c r="AJS181" s="12"/>
      <c r="AJT181" s="12"/>
      <c r="AJU181" s="12"/>
      <c r="AJV181" s="12"/>
      <c r="AJW181" s="12"/>
      <c r="AJX181" s="12"/>
      <c r="AJY181" s="12"/>
      <c r="AJZ181" s="12"/>
      <c r="AKA181" s="12"/>
      <c r="AKB181" s="12"/>
      <c r="AKC181" s="12"/>
      <c r="AKD181" s="12"/>
      <c r="AKE181" s="12"/>
      <c r="AKF181" s="12"/>
      <c r="AKG181" s="12"/>
      <c r="AKH181" s="12"/>
      <c r="AKI181" s="12"/>
      <c r="AKJ181" s="12"/>
      <c r="AKK181" s="12"/>
      <c r="AKL181" s="12"/>
      <c r="AKM181" s="12"/>
      <c r="AKN181" s="12"/>
      <c r="AKO181" s="12"/>
      <c r="AKP181" s="12"/>
      <c r="AKQ181" s="12"/>
      <c r="AKR181" s="12"/>
      <c r="AKS181" s="12"/>
      <c r="AKT181" s="12"/>
      <c r="AKU181" s="12"/>
      <c r="AKV181" s="12"/>
      <c r="AKW181" s="12"/>
      <c r="AKX181" s="12"/>
      <c r="AKY181" s="12"/>
      <c r="AKZ181" s="12"/>
      <c r="ALA181" s="12"/>
      <c r="ALB181" s="12"/>
      <c r="ALC181" s="12"/>
      <c r="ALD181" s="12"/>
      <c r="ALE181" s="12"/>
      <c r="ALF181" s="12"/>
      <c r="ALG181" s="12"/>
      <c r="ALH181" s="12"/>
      <c r="ALI181" s="12"/>
      <c r="ALJ181" s="12"/>
      <c r="ALK181" s="12"/>
      <c r="ALL181" s="12"/>
      <c r="ALM181" s="12"/>
      <c r="ALN181" s="12"/>
      <c r="ALO181" s="12"/>
      <c r="ALP181" s="12"/>
      <c r="ALQ181" s="12"/>
      <c r="ALR181" s="12"/>
      <c r="ALS181" s="12"/>
      <c r="ALT181" s="12"/>
      <c r="ALU181" s="12"/>
      <c r="ALV181" s="12"/>
      <c r="ALW181" s="12"/>
      <c r="ALX181" s="12"/>
      <c r="ALY181" s="12"/>
      <c r="ALZ181" s="12"/>
      <c r="AMA181" s="12"/>
      <c r="AMB181" s="12"/>
      <c r="AMC181" s="12"/>
      <c r="AMD181" s="12"/>
      <c r="AME181" s="12"/>
      <c r="AMF181" s="12"/>
      <c r="AMG181" s="12"/>
      <c r="AMH181" s="12"/>
      <c r="AMI181" s="12"/>
      <c r="AMJ181" s="12"/>
    </row>
    <row r="182" spans="1:1024" s="31" customFormat="1" ht="15" x14ac:dyDescent="0.2">
      <c r="B182" s="76"/>
      <c r="C182" s="126"/>
      <c r="D182" s="73"/>
      <c r="E182" s="127"/>
      <c r="F182" s="76">
        <f>COUNTIF(F14:F178,G179)</f>
        <v>48</v>
      </c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37"/>
    </row>
    <row r="183" spans="1:1024" s="31" customFormat="1" x14ac:dyDescent="0.2">
      <c r="B183" s="76"/>
      <c r="C183" s="77"/>
      <c r="D183" s="73"/>
      <c r="E183" s="72"/>
      <c r="G183" s="31" t="s">
        <v>202</v>
      </c>
      <c r="I183" s="78">
        <f>(O13/F13)</f>
        <v>0.75728944000445353</v>
      </c>
      <c r="Z183" s="37"/>
    </row>
    <row r="185" spans="1:1024" x14ac:dyDescent="0.25">
      <c r="E185" s="5" t="s">
        <v>203</v>
      </c>
    </row>
    <row r="186" spans="1:1024" s="12" customFormat="1" x14ac:dyDescent="0.25">
      <c r="A186" s="1"/>
      <c r="B186" s="1"/>
      <c r="C186" s="79"/>
      <c r="D186" s="1"/>
      <c r="E186" s="80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1" t="s">
        <v>204</v>
      </c>
      <c r="AB186" s="12" t="s">
        <v>205</v>
      </c>
    </row>
    <row r="187" spans="1:1024" s="12" customFormat="1" x14ac:dyDescent="0.25">
      <c r="A187" s="1"/>
      <c r="B187" s="73"/>
      <c r="C187" s="81" t="s">
        <v>206</v>
      </c>
      <c r="D187" s="75"/>
      <c r="E187" s="82">
        <v>92</v>
      </c>
      <c r="F187" s="83">
        <f>F14+F15+F16+F17+F18+F19+F20+F22+F23+F24+F25+F26+F27+F28+F29+F30+F31+F32+F33+F35+F37+F38+F40+F41+F42+F43+F44+F45+F46+F47+F48+F51+F52+F53+F54+F56+F57+F59+F62+F64+F65+F67+F68+F70+F71+F72+F74+F75+F76+F77+F78+F79+F80+F81+F82+F84+F85+F86+F87+F88+F90+F92+F93+F96+F97+F98+F101+F99+F102+F104+F105+F108+F109+F110+F111+F112+F113+F114+F115+F116+F117+F118+F119+F120+F121+F124+F125+F126+F127+F128+F129+F130</f>
        <v>9765433</v>
      </c>
      <c r="G187" s="83">
        <f t="shared" ref="G187:AA187" si="28">G14+G15+G16+G17+G18+G19+G20+G22+G23+G24+G25+G26+G27+G28+G29+G30+G31+G32+G33+G35+G37+G38+G40+G41+G42+G43+G44+G45+G46+G47+G48+G51+G52+G53+G54+G56+G57+G59+G62+G64+G65+G67+G68+G70+G71+G72+G74+G75+G76+G77+G78+G79+G80+G81+G82+G84+G85+G86+G87+G88+G90+G92+G93+G96+G97+G98+G101+G99+G102+G104+G105+G108+G109+G110+G111+G112+G113+G114+G115+G116+G117+G118+G119+G120+G121+G124+G125+G126+G127+G128+G129+G130</f>
        <v>7560935</v>
      </c>
      <c r="H187" s="83">
        <f t="shared" si="28"/>
        <v>150027</v>
      </c>
      <c r="I187" s="83">
        <f t="shared" si="28"/>
        <v>0</v>
      </c>
      <c r="J187" s="83">
        <f t="shared" si="28"/>
        <v>258719</v>
      </c>
      <c r="K187" s="83">
        <f t="shared" si="28"/>
        <v>603979</v>
      </c>
      <c r="L187" s="83">
        <f t="shared" si="28"/>
        <v>6538770</v>
      </c>
      <c r="M187" s="83">
        <f t="shared" si="28"/>
        <v>9440</v>
      </c>
      <c r="N187" s="83">
        <f t="shared" si="28"/>
        <v>2204498</v>
      </c>
      <c r="O187" s="83">
        <f t="shared" si="28"/>
        <v>7375015</v>
      </c>
      <c r="P187" s="83">
        <f t="shared" si="28"/>
        <v>7375015</v>
      </c>
      <c r="Q187" s="83">
        <f t="shared" si="28"/>
        <v>421</v>
      </c>
      <c r="R187" s="83">
        <f t="shared" si="28"/>
        <v>0</v>
      </c>
      <c r="S187" s="83">
        <f t="shared" si="28"/>
        <v>258619</v>
      </c>
      <c r="T187" s="83">
        <f t="shared" si="28"/>
        <v>591706</v>
      </c>
      <c r="U187" s="83">
        <f t="shared" si="28"/>
        <v>6514829</v>
      </c>
      <c r="V187" s="83">
        <f t="shared" si="28"/>
        <v>9440</v>
      </c>
      <c r="W187" s="83">
        <f t="shared" si="28"/>
        <v>0</v>
      </c>
      <c r="X187" s="83">
        <f t="shared" si="28"/>
        <v>5210.59</v>
      </c>
      <c r="Y187" s="83">
        <f t="shared" si="28"/>
        <v>4056.880000000001</v>
      </c>
      <c r="Z187" s="83">
        <f t="shared" si="28"/>
        <v>0</v>
      </c>
      <c r="AA187" s="83">
        <f t="shared" si="28"/>
        <v>9359254</v>
      </c>
    </row>
    <row r="188" spans="1:1024" s="12" customFormat="1" x14ac:dyDescent="0.25">
      <c r="A188" s="1"/>
      <c r="B188" s="73"/>
      <c r="C188" s="81" t="s">
        <v>207</v>
      </c>
      <c r="D188" s="75"/>
      <c r="E188" s="82">
        <v>5</v>
      </c>
      <c r="F188" s="83">
        <f>F60+F63+F66+F73+F100</f>
        <v>53913</v>
      </c>
      <c r="G188" s="83">
        <f t="shared" ref="G188:AA188" si="29">G60+G63+G66+G73+G100</f>
        <v>53913</v>
      </c>
      <c r="H188" s="83">
        <f t="shared" si="29"/>
        <v>15796</v>
      </c>
      <c r="I188" s="83">
        <f t="shared" si="29"/>
        <v>707</v>
      </c>
      <c r="J188" s="83">
        <f t="shared" si="29"/>
        <v>0</v>
      </c>
      <c r="K188" s="83">
        <f t="shared" si="29"/>
        <v>0</v>
      </c>
      <c r="L188" s="83">
        <f t="shared" si="29"/>
        <v>37410</v>
      </c>
      <c r="M188" s="83">
        <f t="shared" si="29"/>
        <v>0</v>
      </c>
      <c r="N188" s="83">
        <f t="shared" si="29"/>
        <v>0</v>
      </c>
      <c r="O188" s="83">
        <f t="shared" si="29"/>
        <v>16403</v>
      </c>
      <c r="P188" s="83">
        <f t="shared" si="29"/>
        <v>16403</v>
      </c>
      <c r="Q188" s="83">
        <f t="shared" si="29"/>
        <v>15796</v>
      </c>
      <c r="R188" s="83">
        <f t="shared" si="29"/>
        <v>607</v>
      </c>
      <c r="S188" s="83">
        <f t="shared" si="29"/>
        <v>0</v>
      </c>
      <c r="T188" s="83">
        <f t="shared" si="29"/>
        <v>0</v>
      </c>
      <c r="U188" s="83">
        <f t="shared" si="29"/>
        <v>0</v>
      </c>
      <c r="V188" s="83">
        <f t="shared" si="29"/>
        <v>0</v>
      </c>
      <c r="W188" s="83">
        <f t="shared" si="29"/>
        <v>0</v>
      </c>
      <c r="X188" s="83">
        <f t="shared" si="29"/>
        <v>60</v>
      </c>
      <c r="Y188" s="83">
        <f t="shared" si="29"/>
        <v>16.239999999999998</v>
      </c>
      <c r="Z188" s="83">
        <f t="shared" si="29"/>
        <v>0</v>
      </c>
      <c r="AA188" s="83">
        <f t="shared" si="29"/>
        <v>83662</v>
      </c>
    </row>
    <row r="189" spans="1:1024" s="12" customFormat="1" x14ac:dyDescent="0.25">
      <c r="A189" s="1"/>
      <c r="B189" s="73"/>
      <c r="C189" s="81" t="s">
        <v>208</v>
      </c>
      <c r="D189" s="75"/>
      <c r="E189" s="82">
        <v>4</v>
      </c>
      <c r="F189" s="83">
        <f>F153+F152+F151+F150+F149+F122+F89+F58+F34</f>
        <v>102673</v>
      </c>
      <c r="G189" s="83">
        <f t="shared" ref="G189:AA189" si="30">G153+G152+G151+G150+G149+G122+G89+G58+G34</f>
        <v>7376</v>
      </c>
      <c r="H189" s="83">
        <f t="shared" si="30"/>
        <v>0</v>
      </c>
      <c r="I189" s="83">
        <f t="shared" si="30"/>
        <v>0</v>
      </c>
      <c r="J189" s="83">
        <f t="shared" si="30"/>
        <v>7376</v>
      </c>
      <c r="K189" s="83">
        <f t="shared" si="30"/>
        <v>0</v>
      </c>
      <c r="L189" s="83">
        <f t="shared" si="30"/>
        <v>0</v>
      </c>
      <c r="M189" s="83">
        <f t="shared" si="30"/>
        <v>0</v>
      </c>
      <c r="N189" s="83">
        <f t="shared" si="30"/>
        <v>95297</v>
      </c>
      <c r="O189" s="83">
        <f t="shared" si="30"/>
        <v>102673</v>
      </c>
      <c r="P189" s="83">
        <f t="shared" si="30"/>
        <v>7376</v>
      </c>
      <c r="Q189" s="83">
        <f t="shared" si="30"/>
        <v>0</v>
      </c>
      <c r="R189" s="83">
        <f t="shared" si="30"/>
        <v>0</v>
      </c>
      <c r="S189" s="83">
        <f t="shared" si="30"/>
        <v>7376</v>
      </c>
      <c r="T189" s="83">
        <f t="shared" si="30"/>
        <v>0</v>
      </c>
      <c r="U189" s="83">
        <f t="shared" si="30"/>
        <v>0</v>
      </c>
      <c r="V189" s="83">
        <f t="shared" si="30"/>
        <v>0</v>
      </c>
      <c r="W189" s="83">
        <f t="shared" si="30"/>
        <v>95297</v>
      </c>
      <c r="X189" s="83">
        <f t="shared" si="30"/>
        <v>146</v>
      </c>
      <c r="Y189" s="83">
        <f t="shared" si="30"/>
        <v>72.3</v>
      </c>
      <c r="Z189" s="83">
        <f t="shared" si="30"/>
        <v>0</v>
      </c>
      <c r="AA189" s="83">
        <f t="shared" si="30"/>
        <v>166830</v>
      </c>
    </row>
    <row r="190" spans="1:1024" s="12" customFormat="1" x14ac:dyDescent="0.25">
      <c r="A190" s="1"/>
      <c r="B190" s="73"/>
      <c r="C190" s="81" t="s">
        <v>209</v>
      </c>
      <c r="D190" s="75"/>
      <c r="E190" s="82">
        <v>9</v>
      </c>
      <c r="F190" s="83">
        <f>F123+F107+F106+F103+F95+F94+F61+F55+F21</f>
        <v>428408</v>
      </c>
      <c r="G190" s="83">
        <f t="shared" ref="G190:AA190" si="31">G123+G107+G106+G103+G95+G94+G61+G55+G21</f>
        <v>427659</v>
      </c>
      <c r="H190" s="83">
        <f t="shared" si="31"/>
        <v>0</v>
      </c>
      <c r="I190" s="83">
        <f t="shared" si="31"/>
        <v>18251</v>
      </c>
      <c r="J190" s="83">
        <f t="shared" si="31"/>
        <v>0</v>
      </c>
      <c r="K190" s="83">
        <f t="shared" si="31"/>
        <v>0</v>
      </c>
      <c r="L190" s="83">
        <f t="shared" si="31"/>
        <v>384934</v>
      </c>
      <c r="M190" s="83">
        <f t="shared" si="31"/>
        <v>24474</v>
      </c>
      <c r="N190" s="83">
        <f t="shared" si="31"/>
        <v>749</v>
      </c>
      <c r="O190" s="83">
        <f t="shared" si="31"/>
        <v>336873</v>
      </c>
      <c r="P190" s="83">
        <f t="shared" si="31"/>
        <v>336672</v>
      </c>
      <c r="Q190" s="83">
        <f t="shared" si="31"/>
        <v>0</v>
      </c>
      <c r="R190" s="83">
        <f t="shared" si="31"/>
        <v>18072</v>
      </c>
      <c r="S190" s="83">
        <f t="shared" si="31"/>
        <v>0</v>
      </c>
      <c r="T190" s="83">
        <f t="shared" si="31"/>
        <v>0</v>
      </c>
      <c r="U190" s="83">
        <f t="shared" si="31"/>
        <v>294167</v>
      </c>
      <c r="V190" s="83">
        <f t="shared" si="31"/>
        <v>24433</v>
      </c>
      <c r="W190" s="83">
        <f t="shared" si="31"/>
        <v>201</v>
      </c>
      <c r="X190" s="83">
        <f t="shared" si="31"/>
        <v>367.4</v>
      </c>
      <c r="Y190" s="83">
        <f t="shared" si="31"/>
        <v>328.81</v>
      </c>
      <c r="Z190" s="83">
        <f t="shared" si="31"/>
        <v>0</v>
      </c>
      <c r="AA190" s="83">
        <f t="shared" si="31"/>
        <v>562580</v>
      </c>
    </row>
    <row r="191" spans="1:1024" s="12" customFormat="1" x14ac:dyDescent="0.25">
      <c r="A191" s="1"/>
      <c r="B191" s="73"/>
      <c r="C191" s="81" t="s">
        <v>210</v>
      </c>
      <c r="D191" s="75"/>
      <c r="E191" s="82">
        <v>1</v>
      </c>
      <c r="F191" s="85">
        <f>F69</f>
        <v>10436</v>
      </c>
      <c r="G191" s="85">
        <f t="shared" ref="G191:AA191" si="32">G69</f>
        <v>10436</v>
      </c>
      <c r="H191" s="85">
        <f t="shared" si="32"/>
        <v>0</v>
      </c>
      <c r="I191" s="85">
        <f t="shared" si="32"/>
        <v>10215</v>
      </c>
      <c r="J191" s="85">
        <f t="shared" si="32"/>
        <v>0</v>
      </c>
      <c r="K191" s="85">
        <f t="shared" si="32"/>
        <v>0</v>
      </c>
      <c r="L191" s="85">
        <f t="shared" si="32"/>
        <v>0</v>
      </c>
      <c r="M191" s="85">
        <f t="shared" si="32"/>
        <v>221</v>
      </c>
      <c r="N191" s="85">
        <f t="shared" si="32"/>
        <v>0</v>
      </c>
      <c r="O191" s="85">
        <f t="shared" si="32"/>
        <v>10320</v>
      </c>
      <c r="P191" s="85">
        <f t="shared" si="32"/>
        <v>10320</v>
      </c>
      <c r="Q191" s="85">
        <f t="shared" si="32"/>
        <v>0</v>
      </c>
      <c r="R191" s="85">
        <f t="shared" si="32"/>
        <v>10120</v>
      </c>
      <c r="S191" s="85">
        <f t="shared" si="32"/>
        <v>0</v>
      </c>
      <c r="T191" s="85">
        <f t="shared" si="32"/>
        <v>0</v>
      </c>
      <c r="U191" s="85">
        <f t="shared" si="32"/>
        <v>0</v>
      </c>
      <c r="V191" s="85">
        <f t="shared" si="32"/>
        <v>200</v>
      </c>
      <c r="W191" s="85">
        <f t="shared" si="32"/>
        <v>0</v>
      </c>
      <c r="X191" s="85">
        <f t="shared" si="32"/>
        <v>99.5</v>
      </c>
      <c r="Y191" s="85">
        <f t="shared" si="32"/>
        <v>62.47</v>
      </c>
      <c r="Z191" s="85">
        <f t="shared" si="32"/>
        <v>0</v>
      </c>
      <c r="AA191" s="85">
        <f t="shared" si="32"/>
        <v>11143</v>
      </c>
      <c r="AB191" s="86"/>
      <c r="AC191" s="86"/>
      <c r="AD191" s="86"/>
      <c r="AE191" s="86"/>
    </row>
    <row r="192" spans="1:1024" s="12" customFormat="1" x14ac:dyDescent="0.25">
      <c r="A192" s="1"/>
      <c r="B192" s="73"/>
      <c r="C192" s="81" t="s">
        <v>211</v>
      </c>
      <c r="D192" s="75"/>
      <c r="E192" s="82">
        <v>2</v>
      </c>
      <c r="F192" s="85">
        <f>F39+F50</f>
        <v>92187</v>
      </c>
      <c r="G192" s="85">
        <f t="shared" ref="G192:AA192" si="33">G39+G50</f>
        <v>92187</v>
      </c>
      <c r="H192" s="85">
        <f t="shared" si="33"/>
        <v>0</v>
      </c>
      <c r="I192" s="85">
        <f t="shared" si="33"/>
        <v>0</v>
      </c>
      <c r="J192" s="85">
        <f t="shared" si="33"/>
        <v>0</v>
      </c>
      <c r="K192" s="85">
        <f t="shared" si="33"/>
        <v>0</v>
      </c>
      <c r="L192" s="85">
        <f t="shared" si="33"/>
        <v>92187</v>
      </c>
      <c r="M192" s="85">
        <f t="shared" si="33"/>
        <v>0</v>
      </c>
      <c r="N192" s="85">
        <f t="shared" si="33"/>
        <v>0</v>
      </c>
      <c r="O192" s="85">
        <f t="shared" si="33"/>
        <v>49992</v>
      </c>
      <c r="P192" s="85">
        <f t="shared" si="33"/>
        <v>49992</v>
      </c>
      <c r="Q192" s="85">
        <f t="shared" si="33"/>
        <v>0</v>
      </c>
      <c r="R192" s="85">
        <f t="shared" si="33"/>
        <v>0</v>
      </c>
      <c r="S192" s="85">
        <f t="shared" si="33"/>
        <v>0</v>
      </c>
      <c r="T192" s="85">
        <f t="shared" si="33"/>
        <v>0</v>
      </c>
      <c r="U192" s="85">
        <f t="shared" si="33"/>
        <v>49992</v>
      </c>
      <c r="V192" s="85">
        <f t="shared" si="33"/>
        <v>0</v>
      </c>
      <c r="W192" s="85">
        <f t="shared" si="33"/>
        <v>0</v>
      </c>
      <c r="X192" s="85">
        <f t="shared" si="33"/>
        <v>186.7</v>
      </c>
      <c r="Y192" s="85">
        <f t="shared" si="33"/>
        <v>185.2</v>
      </c>
      <c r="Z192" s="85">
        <f t="shared" si="33"/>
        <v>0</v>
      </c>
      <c r="AA192" s="85">
        <f t="shared" si="33"/>
        <v>99606</v>
      </c>
    </row>
    <row r="193" spans="1:1024" s="12" customFormat="1" x14ac:dyDescent="0.25">
      <c r="A193" s="1"/>
      <c r="B193" s="73"/>
      <c r="C193" s="81" t="s">
        <v>212</v>
      </c>
      <c r="D193" s="75"/>
      <c r="E193" s="82">
        <v>3</v>
      </c>
      <c r="F193" s="85">
        <f>F91+F83+F36</f>
        <v>73007</v>
      </c>
      <c r="G193" s="85">
        <f t="shared" ref="G193:AA193" si="34">G91+G83+G36</f>
        <v>73007</v>
      </c>
      <c r="H193" s="85">
        <f t="shared" si="34"/>
        <v>5216</v>
      </c>
      <c r="I193" s="85">
        <f t="shared" si="34"/>
        <v>67791</v>
      </c>
      <c r="J193" s="85">
        <f t="shared" si="34"/>
        <v>0</v>
      </c>
      <c r="K193" s="85">
        <f t="shared" si="34"/>
        <v>0</v>
      </c>
      <c r="L193" s="85">
        <f t="shared" si="34"/>
        <v>0</v>
      </c>
      <c r="M193" s="85">
        <f t="shared" si="34"/>
        <v>0</v>
      </c>
      <c r="N193" s="85">
        <f t="shared" si="34"/>
        <v>0</v>
      </c>
      <c r="O193" s="85">
        <f t="shared" si="34"/>
        <v>71191</v>
      </c>
      <c r="P193" s="85">
        <f t="shared" si="34"/>
        <v>71191</v>
      </c>
      <c r="Q193" s="85">
        <f t="shared" si="34"/>
        <v>3400</v>
      </c>
      <c r="R193" s="85">
        <f t="shared" si="34"/>
        <v>67791</v>
      </c>
      <c r="S193" s="85">
        <f t="shared" si="34"/>
        <v>0</v>
      </c>
      <c r="T193" s="85">
        <f t="shared" si="34"/>
        <v>0</v>
      </c>
      <c r="U193" s="85">
        <f t="shared" si="34"/>
        <v>0</v>
      </c>
      <c r="V193" s="85">
        <f t="shared" si="34"/>
        <v>0</v>
      </c>
      <c r="W193" s="85">
        <f t="shared" si="34"/>
        <v>0</v>
      </c>
      <c r="X193" s="85">
        <f t="shared" si="34"/>
        <v>197.71</v>
      </c>
      <c r="Y193" s="85">
        <f t="shared" si="34"/>
        <v>101.94</v>
      </c>
      <c r="Z193" s="85">
        <f t="shared" si="34"/>
        <v>0</v>
      </c>
      <c r="AA193" s="85">
        <f t="shared" si="34"/>
        <v>78705</v>
      </c>
    </row>
    <row r="194" spans="1:1024" s="12" customFormat="1" x14ac:dyDescent="0.25">
      <c r="A194" s="1"/>
      <c r="B194" s="73"/>
      <c r="C194" s="81" t="s">
        <v>213</v>
      </c>
      <c r="D194" s="75"/>
      <c r="E194" s="82">
        <v>1</v>
      </c>
      <c r="F194" s="85">
        <f>F49</f>
        <v>36277</v>
      </c>
      <c r="G194" s="85">
        <f t="shared" ref="G194:AA194" si="35">G49</f>
        <v>36277</v>
      </c>
      <c r="H194" s="85">
        <f t="shared" si="35"/>
        <v>0</v>
      </c>
      <c r="I194" s="85">
        <f t="shared" si="35"/>
        <v>0</v>
      </c>
      <c r="J194" s="85">
        <f t="shared" si="35"/>
        <v>0</v>
      </c>
      <c r="K194" s="85">
        <f t="shared" si="35"/>
        <v>0</v>
      </c>
      <c r="L194" s="85">
        <f t="shared" si="35"/>
        <v>36277</v>
      </c>
      <c r="M194" s="85">
        <f t="shared" si="35"/>
        <v>0</v>
      </c>
      <c r="N194" s="85">
        <f t="shared" si="35"/>
        <v>0</v>
      </c>
      <c r="O194" s="85">
        <f t="shared" si="35"/>
        <v>36277</v>
      </c>
      <c r="P194" s="85">
        <f t="shared" si="35"/>
        <v>36277</v>
      </c>
      <c r="Q194" s="85">
        <f t="shared" si="35"/>
        <v>0</v>
      </c>
      <c r="R194" s="85">
        <f t="shared" si="35"/>
        <v>0</v>
      </c>
      <c r="S194" s="85">
        <f t="shared" si="35"/>
        <v>0</v>
      </c>
      <c r="T194" s="85">
        <f t="shared" si="35"/>
        <v>0</v>
      </c>
      <c r="U194" s="85">
        <f t="shared" si="35"/>
        <v>36277</v>
      </c>
      <c r="V194" s="85">
        <f t="shared" si="35"/>
        <v>0</v>
      </c>
      <c r="W194" s="85">
        <f t="shared" si="35"/>
        <v>0</v>
      </c>
      <c r="X194" s="85">
        <f t="shared" si="35"/>
        <v>0</v>
      </c>
      <c r="Y194" s="85">
        <f t="shared" si="35"/>
        <v>0.87</v>
      </c>
      <c r="Z194" s="85">
        <f t="shared" si="35"/>
        <v>0</v>
      </c>
      <c r="AA194" s="85">
        <f t="shared" si="35"/>
        <v>99540</v>
      </c>
    </row>
    <row r="195" spans="1:1024" s="12" customFormat="1" x14ac:dyDescent="0.25">
      <c r="A195" s="1"/>
      <c r="B195" s="2"/>
      <c r="C195" s="7"/>
      <c r="D195" s="4"/>
      <c r="E195" s="5"/>
      <c r="F195" s="88"/>
      <c r="G195" s="21"/>
      <c r="H195" s="21"/>
      <c r="I195" s="21"/>
      <c r="J195" s="21"/>
      <c r="K195" s="21"/>
      <c r="L195" s="21"/>
      <c r="M195" s="21"/>
      <c r="N195" s="21"/>
      <c r="O195" s="89"/>
      <c r="P195" s="90"/>
      <c r="Q195" s="90"/>
      <c r="R195" s="90"/>
      <c r="S195" s="90"/>
      <c r="T195" s="90"/>
      <c r="U195" s="90"/>
      <c r="V195" s="90"/>
      <c r="W195" s="91"/>
      <c r="X195" s="10"/>
      <c r="Y195" s="10"/>
      <c r="Z195" s="84"/>
    </row>
    <row r="196" spans="1:1024" s="12" customFormat="1" x14ac:dyDescent="0.25">
      <c r="A196" s="1"/>
      <c r="B196" s="2"/>
      <c r="C196" s="7"/>
      <c r="D196" s="4"/>
      <c r="E196" s="5"/>
      <c r="F196" s="6"/>
      <c r="G196" s="7"/>
      <c r="H196" s="7"/>
      <c r="I196" s="7"/>
      <c r="J196" s="7"/>
      <c r="K196" s="7"/>
      <c r="L196" s="7"/>
      <c r="M196" s="7"/>
      <c r="N196" s="7"/>
      <c r="O196" s="8"/>
      <c r="P196" s="2"/>
      <c r="Q196" s="2"/>
      <c r="R196" s="2"/>
      <c r="S196" s="2"/>
      <c r="T196" s="2"/>
      <c r="U196" s="2"/>
      <c r="V196" s="2"/>
      <c r="W196" s="9"/>
      <c r="X196" s="10"/>
      <c r="Y196" s="10"/>
      <c r="Z196" s="84"/>
    </row>
    <row r="197" spans="1:1024" s="12" customFormat="1" x14ac:dyDescent="0.25">
      <c r="A197" s="1"/>
      <c r="B197" s="2"/>
      <c r="C197" s="92" t="s">
        <v>26</v>
      </c>
      <c r="D197" s="93">
        <f>E194+E193+E192+E191+E190+E189+E187+E188</f>
        <v>117</v>
      </c>
      <c r="E197" s="5"/>
      <c r="F197" s="94">
        <f>SUM(F187:F194)</f>
        <v>10562334</v>
      </c>
      <c r="G197" s="95">
        <f t="shared" ref="G197:W197" si="36">SUM(G187:G194)</f>
        <v>8261790</v>
      </c>
      <c r="H197" s="95">
        <f t="shared" si="36"/>
        <v>171039</v>
      </c>
      <c r="I197" s="95">
        <f t="shared" si="36"/>
        <v>96964</v>
      </c>
      <c r="J197" s="95">
        <f t="shared" si="36"/>
        <v>266095</v>
      </c>
      <c r="K197" s="95">
        <f t="shared" si="36"/>
        <v>603979</v>
      </c>
      <c r="L197" s="95">
        <f t="shared" si="36"/>
        <v>7089578</v>
      </c>
      <c r="M197" s="95">
        <f t="shared" si="36"/>
        <v>34135</v>
      </c>
      <c r="N197" s="95">
        <f t="shared" si="36"/>
        <v>2300544</v>
      </c>
      <c r="O197" s="94">
        <f t="shared" si="36"/>
        <v>7998744</v>
      </c>
      <c r="P197" s="95">
        <f t="shared" si="36"/>
        <v>7903246</v>
      </c>
      <c r="Q197" s="95"/>
      <c r="R197" s="95">
        <f t="shared" si="36"/>
        <v>96590</v>
      </c>
      <c r="S197" s="95">
        <f t="shared" si="36"/>
        <v>265995</v>
      </c>
      <c r="T197" s="95">
        <f t="shared" si="36"/>
        <v>591706</v>
      </c>
      <c r="U197" s="95">
        <f t="shared" si="36"/>
        <v>6895265</v>
      </c>
      <c r="V197" s="95">
        <f t="shared" si="36"/>
        <v>34073</v>
      </c>
      <c r="W197" s="95">
        <f t="shared" si="36"/>
        <v>95498</v>
      </c>
      <c r="X197" s="10"/>
      <c r="Y197" s="10"/>
      <c r="Z197" s="84">
        <f t="shared" ref="Z197" si="37">O197/F197</f>
        <v>0.75728944000445353</v>
      </c>
      <c r="AA197" s="96">
        <f>SUM(AA187:AA194)</f>
        <v>10461320</v>
      </c>
      <c r="AC197" s="11">
        <f>F197-AA197</f>
        <v>101014</v>
      </c>
      <c r="AD197" s="12">
        <f>(95389/AA197)*100</f>
        <v>0.91182565871228483</v>
      </c>
    </row>
    <row r="198" spans="1:1024" s="4" customFormat="1" x14ac:dyDescent="0.25">
      <c r="A198" s="1"/>
      <c r="B198" s="2"/>
      <c r="C198" s="92" t="s">
        <v>214</v>
      </c>
      <c r="D198" s="93"/>
      <c r="E198" s="5"/>
      <c r="F198" s="6"/>
      <c r="G198" s="7"/>
      <c r="H198" s="7"/>
      <c r="I198" s="7"/>
      <c r="J198" s="7"/>
      <c r="K198" s="7"/>
      <c r="L198" s="7"/>
      <c r="M198" s="7"/>
      <c r="N198" s="92" t="s">
        <v>215</v>
      </c>
      <c r="O198" s="30">
        <v>7235884</v>
      </c>
      <c r="P198" s="2"/>
      <c r="Q198" s="2"/>
      <c r="R198" s="2"/>
      <c r="S198" s="2"/>
      <c r="T198" s="2"/>
      <c r="U198" s="2"/>
      <c r="V198" s="2"/>
      <c r="W198" s="9"/>
      <c r="X198" s="10"/>
      <c r="Y198" s="10"/>
      <c r="Z198" s="11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/>
      <c r="DO198" s="12"/>
      <c r="DP198" s="12"/>
      <c r="DQ198" s="12"/>
      <c r="DR198" s="12"/>
      <c r="DS198" s="12"/>
      <c r="DT198" s="12"/>
      <c r="DU198" s="12"/>
      <c r="DV198" s="12"/>
      <c r="DW198" s="12"/>
      <c r="DX198" s="12"/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2"/>
      <c r="EN198" s="12"/>
      <c r="EO198" s="12"/>
      <c r="EP198" s="12"/>
      <c r="EQ198" s="12"/>
      <c r="ER198" s="12"/>
      <c r="ES198" s="12"/>
      <c r="ET198" s="12"/>
      <c r="EU198" s="12"/>
      <c r="EV198" s="12"/>
      <c r="EW198" s="12"/>
      <c r="EX198" s="12"/>
      <c r="EY198" s="12"/>
      <c r="EZ198" s="12"/>
      <c r="FA198" s="12"/>
      <c r="FB198" s="12"/>
      <c r="FC198" s="12"/>
      <c r="FD198" s="12"/>
      <c r="FE198" s="12"/>
      <c r="FF198" s="12"/>
      <c r="FG198" s="12"/>
      <c r="FH198" s="12"/>
      <c r="FI198" s="12"/>
      <c r="FJ198" s="12"/>
      <c r="FK198" s="12"/>
      <c r="FL198" s="12"/>
      <c r="FM198" s="12"/>
      <c r="FN198" s="12"/>
      <c r="FO198" s="12"/>
      <c r="FP198" s="12"/>
      <c r="FQ198" s="12"/>
      <c r="FR198" s="12"/>
      <c r="FS198" s="12"/>
      <c r="FT198" s="12"/>
      <c r="FU198" s="12"/>
      <c r="FV198" s="12"/>
      <c r="FW198" s="12"/>
      <c r="FX198" s="12"/>
      <c r="FY198" s="12"/>
      <c r="FZ198" s="12"/>
      <c r="GA198" s="12"/>
      <c r="GB198" s="12"/>
      <c r="GC198" s="12"/>
      <c r="GD198" s="12"/>
      <c r="GE198" s="12"/>
      <c r="GF198" s="12"/>
      <c r="GG198" s="12"/>
      <c r="GH198" s="12"/>
      <c r="GI198" s="12"/>
      <c r="GJ198" s="12"/>
      <c r="GK198" s="12"/>
      <c r="GL198" s="12"/>
      <c r="GM198" s="12"/>
      <c r="GN198" s="12"/>
      <c r="GO198" s="12"/>
      <c r="GP198" s="12"/>
      <c r="GQ198" s="12"/>
      <c r="GR198" s="12"/>
      <c r="GS198" s="12"/>
      <c r="GT198" s="12"/>
      <c r="GU198" s="12"/>
      <c r="GV198" s="12"/>
      <c r="GW198" s="12"/>
      <c r="GX198" s="12"/>
      <c r="GY198" s="12"/>
      <c r="GZ198" s="12"/>
      <c r="HA198" s="12"/>
      <c r="HB198" s="12"/>
      <c r="HC198" s="12"/>
      <c r="HD198" s="12"/>
      <c r="HE198" s="12"/>
      <c r="HF198" s="12"/>
      <c r="HG198" s="12"/>
      <c r="HH198" s="12"/>
      <c r="HI198" s="12"/>
      <c r="HJ198" s="12"/>
      <c r="HK198" s="12"/>
      <c r="HL198" s="12"/>
      <c r="HM198" s="12"/>
      <c r="HN198" s="12"/>
      <c r="HO198" s="12"/>
      <c r="HP198" s="12"/>
      <c r="HQ198" s="12"/>
      <c r="HR198" s="12"/>
      <c r="HS198" s="12"/>
      <c r="HT198" s="12"/>
      <c r="HU198" s="12"/>
      <c r="HV198" s="12"/>
      <c r="HW198" s="12"/>
      <c r="HX198" s="12"/>
      <c r="HY198" s="12"/>
      <c r="HZ198" s="12"/>
      <c r="IA198" s="12"/>
      <c r="IB198" s="12"/>
      <c r="IC198" s="12"/>
      <c r="ID198" s="12"/>
      <c r="IE198" s="12"/>
      <c r="IF198" s="12"/>
      <c r="IG198" s="12"/>
      <c r="IH198" s="12"/>
      <c r="II198" s="12"/>
      <c r="IJ198" s="12"/>
      <c r="IK198" s="12"/>
      <c r="IL198" s="12"/>
      <c r="IM198" s="12"/>
      <c r="IN198" s="12"/>
      <c r="IO198" s="12"/>
      <c r="IP198" s="12"/>
      <c r="IQ198" s="12"/>
      <c r="IR198" s="12"/>
      <c r="IS198" s="12"/>
      <c r="IT198" s="12"/>
      <c r="IU198" s="12"/>
      <c r="IV198" s="12"/>
      <c r="IW198" s="12"/>
      <c r="IX198" s="12"/>
      <c r="IY198" s="12"/>
      <c r="IZ198" s="12"/>
      <c r="JA198" s="12"/>
      <c r="JB198" s="12"/>
      <c r="JC198" s="12"/>
      <c r="JD198" s="12"/>
      <c r="JE198" s="12"/>
      <c r="JF198" s="12"/>
      <c r="JG198" s="12"/>
      <c r="JH198" s="12"/>
      <c r="JI198" s="12"/>
      <c r="JJ198" s="12"/>
      <c r="JK198" s="12"/>
      <c r="JL198" s="12"/>
      <c r="JM198" s="12"/>
      <c r="JN198" s="12"/>
      <c r="JO198" s="12"/>
      <c r="JP198" s="12"/>
      <c r="JQ198" s="12"/>
      <c r="JR198" s="12"/>
      <c r="JS198" s="12"/>
      <c r="JT198" s="12"/>
      <c r="JU198" s="12"/>
      <c r="JV198" s="12"/>
      <c r="JW198" s="12"/>
      <c r="JX198" s="12"/>
      <c r="JY198" s="12"/>
      <c r="JZ198" s="12"/>
      <c r="KA198" s="12"/>
      <c r="KB198" s="12"/>
      <c r="KC198" s="12"/>
      <c r="KD198" s="12"/>
      <c r="KE198" s="12"/>
      <c r="KF198" s="12"/>
      <c r="KG198" s="12"/>
      <c r="KH198" s="12"/>
      <c r="KI198" s="12"/>
      <c r="KJ198" s="12"/>
      <c r="KK198" s="12"/>
      <c r="KL198" s="12"/>
      <c r="KM198" s="12"/>
      <c r="KN198" s="12"/>
      <c r="KO198" s="12"/>
      <c r="KP198" s="12"/>
      <c r="KQ198" s="12"/>
      <c r="KR198" s="12"/>
      <c r="KS198" s="12"/>
      <c r="KT198" s="12"/>
      <c r="KU198" s="12"/>
      <c r="KV198" s="12"/>
      <c r="KW198" s="12"/>
      <c r="KX198" s="12"/>
      <c r="KY198" s="12"/>
      <c r="KZ198" s="12"/>
      <c r="LA198" s="12"/>
      <c r="LB198" s="12"/>
      <c r="LC198" s="12"/>
      <c r="LD198" s="12"/>
      <c r="LE198" s="12"/>
      <c r="LF198" s="12"/>
      <c r="LG198" s="12"/>
      <c r="LH198" s="12"/>
      <c r="LI198" s="12"/>
      <c r="LJ198" s="12"/>
      <c r="LK198" s="12"/>
      <c r="LL198" s="12"/>
      <c r="LM198" s="12"/>
      <c r="LN198" s="12"/>
      <c r="LO198" s="12"/>
      <c r="LP198" s="12"/>
      <c r="LQ198" s="12"/>
      <c r="LR198" s="12"/>
      <c r="LS198" s="12"/>
      <c r="LT198" s="12"/>
      <c r="LU198" s="12"/>
      <c r="LV198" s="12"/>
      <c r="LW198" s="12"/>
      <c r="LX198" s="12"/>
      <c r="LY198" s="12"/>
      <c r="LZ198" s="12"/>
      <c r="MA198" s="12"/>
      <c r="MB198" s="12"/>
      <c r="MC198" s="12"/>
      <c r="MD198" s="12"/>
      <c r="ME198" s="12"/>
      <c r="MF198" s="12"/>
      <c r="MG198" s="12"/>
      <c r="MH198" s="12"/>
      <c r="MI198" s="12"/>
      <c r="MJ198" s="12"/>
      <c r="MK198" s="12"/>
      <c r="ML198" s="12"/>
      <c r="MM198" s="12"/>
      <c r="MN198" s="12"/>
      <c r="MO198" s="12"/>
      <c r="MP198" s="12"/>
      <c r="MQ198" s="12"/>
      <c r="MR198" s="12"/>
      <c r="MS198" s="12"/>
      <c r="MT198" s="12"/>
      <c r="MU198" s="12"/>
      <c r="MV198" s="12"/>
      <c r="MW198" s="12"/>
      <c r="MX198" s="12"/>
      <c r="MY198" s="12"/>
      <c r="MZ198" s="12"/>
      <c r="NA198" s="12"/>
      <c r="NB198" s="12"/>
      <c r="NC198" s="12"/>
      <c r="ND198" s="12"/>
      <c r="NE198" s="12"/>
      <c r="NF198" s="12"/>
      <c r="NG198" s="12"/>
      <c r="NH198" s="12"/>
      <c r="NI198" s="12"/>
      <c r="NJ198" s="12"/>
      <c r="NK198" s="12"/>
      <c r="NL198" s="12"/>
      <c r="NM198" s="12"/>
      <c r="NN198" s="12"/>
      <c r="NO198" s="12"/>
      <c r="NP198" s="12"/>
      <c r="NQ198" s="12"/>
      <c r="NR198" s="12"/>
      <c r="NS198" s="12"/>
      <c r="NT198" s="12"/>
      <c r="NU198" s="12"/>
      <c r="NV198" s="12"/>
      <c r="NW198" s="12"/>
      <c r="NX198" s="12"/>
      <c r="NY198" s="12"/>
      <c r="NZ198" s="12"/>
      <c r="OA198" s="12"/>
      <c r="OB198" s="12"/>
      <c r="OC198" s="12"/>
      <c r="OD198" s="12"/>
      <c r="OE198" s="12"/>
      <c r="OF198" s="12"/>
      <c r="OG198" s="12"/>
      <c r="OH198" s="12"/>
      <c r="OI198" s="12"/>
      <c r="OJ198" s="12"/>
      <c r="OK198" s="12"/>
      <c r="OL198" s="12"/>
      <c r="OM198" s="12"/>
      <c r="ON198" s="12"/>
      <c r="OO198" s="12"/>
      <c r="OP198" s="12"/>
      <c r="OQ198" s="12"/>
      <c r="OR198" s="12"/>
      <c r="OS198" s="12"/>
      <c r="OT198" s="12"/>
      <c r="OU198" s="12"/>
      <c r="OV198" s="12"/>
      <c r="OW198" s="12"/>
      <c r="OX198" s="12"/>
      <c r="OY198" s="12"/>
      <c r="OZ198" s="12"/>
      <c r="PA198" s="12"/>
      <c r="PB198" s="12"/>
      <c r="PC198" s="12"/>
      <c r="PD198" s="12"/>
      <c r="PE198" s="12"/>
      <c r="PF198" s="12"/>
      <c r="PG198" s="12"/>
      <c r="PH198" s="12"/>
      <c r="PI198" s="12"/>
      <c r="PJ198" s="12"/>
      <c r="PK198" s="12"/>
      <c r="PL198" s="12"/>
      <c r="PM198" s="12"/>
      <c r="PN198" s="12"/>
      <c r="PO198" s="12"/>
      <c r="PP198" s="12"/>
      <c r="PQ198" s="12"/>
      <c r="PR198" s="12"/>
      <c r="PS198" s="12"/>
      <c r="PT198" s="12"/>
      <c r="PU198" s="12"/>
      <c r="PV198" s="12"/>
      <c r="PW198" s="12"/>
      <c r="PX198" s="12"/>
      <c r="PY198" s="12"/>
      <c r="PZ198" s="12"/>
      <c r="QA198" s="12"/>
      <c r="QB198" s="12"/>
      <c r="QC198" s="12"/>
      <c r="QD198" s="12"/>
      <c r="QE198" s="12"/>
      <c r="QF198" s="12"/>
      <c r="QG198" s="12"/>
      <c r="QH198" s="12"/>
      <c r="QI198" s="12"/>
      <c r="QJ198" s="12"/>
      <c r="QK198" s="12"/>
      <c r="QL198" s="12"/>
      <c r="QM198" s="12"/>
      <c r="QN198" s="12"/>
      <c r="QO198" s="12"/>
      <c r="QP198" s="12"/>
      <c r="QQ198" s="12"/>
      <c r="QR198" s="12"/>
      <c r="QS198" s="12"/>
      <c r="QT198" s="12"/>
      <c r="QU198" s="12"/>
      <c r="QV198" s="12"/>
      <c r="QW198" s="12"/>
      <c r="QX198" s="12"/>
      <c r="QY198" s="12"/>
      <c r="QZ198" s="12"/>
      <c r="RA198" s="12"/>
      <c r="RB198" s="12"/>
      <c r="RC198" s="12"/>
      <c r="RD198" s="12"/>
      <c r="RE198" s="12"/>
      <c r="RF198" s="12"/>
      <c r="RG198" s="12"/>
      <c r="RH198" s="12"/>
      <c r="RI198" s="12"/>
      <c r="RJ198" s="12"/>
      <c r="RK198" s="12"/>
      <c r="RL198" s="12"/>
      <c r="RM198" s="12"/>
      <c r="RN198" s="12"/>
      <c r="RO198" s="12"/>
      <c r="RP198" s="12"/>
      <c r="RQ198" s="12"/>
      <c r="RR198" s="12"/>
      <c r="RS198" s="12"/>
      <c r="RT198" s="12"/>
      <c r="RU198" s="12"/>
      <c r="RV198" s="12"/>
      <c r="RW198" s="12"/>
      <c r="RX198" s="12"/>
      <c r="RY198" s="12"/>
      <c r="RZ198" s="12"/>
      <c r="SA198" s="12"/>
      <c r="SB198" s="12"/>
      <c r="SC198" s="12"/>
      <c r="SD198" s="12"/>
      <c r="SE198" s="12"/>
      <c r="SF198" s="12"/>
      <c r="SG198" s="12"/>
      <c r="SH198" s="12"/>
      <c r="SI198" s="12"/>
      <c r="SJ198" s="12"/>
      <c r="SK198" s="12"/>
      <c r="SL198" s="12"/>
      <c r="SM198" s="12"/>
      <c r="SN198" s="12"/>
      <c r="SO198" s="12"/>
      <c r="SP198" s="12"/>
      <c r="SQ198" s="12"/>
      <c r="SR198" s="12"/>
      <c r="SS198" s="12"/>
      <c r="ST198" s="12"/>
      <c r="SU198" s="12"/>
      <c r="SV198" s="12"/>
      <c r="SW198" s="12"/>
      <c r="SX198" s="12"/>
      <c r="SY198" s="12"/>
      <c r="SZ198" s="12"/>
      <c r="TA198" s="12"/>
      <c r="TB198" s="12"/>
      <c r="TC198" s="12"/>
      <c r="TD198" s="12"/>
      <c r="TE198" s="12"/>
      <c r="TF198" s="12"/>
      <c r="TG198" s="12"/>
      <c r="TH198" s="12"/>
      <c r="TI198" s="12"/>
      <c r="TJ198" s="12"/>
      <c r="TK198" s="12"/>
      <c r="TL198" s="12"/>
      <c r="TM198" s="12"/>
      <c r="TN198" s="12"/>
      <c r="TO198" s="12"/>
      <c r="TP198" s="12"/>
      <c r="TQ198" s="12"/>
      <c r="TR198" s="12"/>
      <c r="TS198" s="12"/>
      <c r="TT198" s="12"/>
      <c r="TU198" s="12"/>
      <c r="TV198" s="12"/>
      <c r="TW198" s="12"/>
      <c r="TX198" s="12"/>
      <c r="TY198" s="12"/>
      <c r="TZ198" s="12"/>
      <c r="UA198" s="12"/>
      <c r="UB198" s="12"/>
      <c r="UC198" s="12"/>
      <c r="UD198" s="12"/>
      <c r="UE198" s="12"/>
      <c r="UF198" s="12"/>
      <c r="UG198" s="12"/>
      <c r="UH198" s="12"/>
      <c r="UI198" s="12"/>
      <c r="UJ198" s="12"/>
      <c r="UK198" s="12"/>
      <c r="UL198" s="12"/>
      <c r="UM198" s="12"/>
      <c r="UN198" s="12"/>
      <c r="UO198" s="12"/>
      <c r="UP198" s="12"/>
      <c r="UQ198" s="12"/>
      <c r="UR198" s="12"/>
      <c r="US198" s="12"/>
      <c r="UT198" s="12"/>
      <c r="UU198" s="12"/>
      <c r="UV198" s="12"/>
      <c r="UW198" s="12"/>
      <c r="UX198" s="12"/>
      <c r="UY198" s="12"/>
      <c r="UZ198" s="12"/>
      <c r="VA198" s="12"/>
      <c r="VB198" s="12"/>
      <c r="VC198" s="12"/>
      <c r="VD198" s="12"/>
      <c r="VE198" s="12"/>
      <c r="VF198" s="12"/>
      <c r="VG198" s="12"/>
      <c r="VH198" s="12"/>
      <c r="VI198" s="12"/>
      <c r="VJ198" s="12"/>
      <c r="VK198" s="12"/>
      <c r="VL198" s="12"/>
      <c r="VM198" s="12"/>
      <c r="VN198" s="12"/>
      <c r="VO198" s="12"/>
      <c r="VP198" s="12"/>
      <c r="VQ198" s="12"/>
      <c r="VR198" s="12"/>
      <c r="VS198" s="12"/>
      <c r="VT198" s="12"/>
      <c r="VU198" s="12"/>
      <c r="VV198" s="12"/>
      <c r="VW198" s="12"/>
      <c r="VX198" s="12"/>
      <c r="VY198" s="12"/>
      <c r="VZ198" s="12"/>
      <c r="WA198" s="12"/>
      <c r="WB198" s="12"/>
      <c r="WC198" s="12"/>
      <c r="WD198" s="12"/>
      <c r="WE198" s="12"/>
      <c r="WF198" s="12"/>
      <c r="WG198" s="12"/>
      <c r="WH198" s="12"/>
      <c r="WI198" s="12"/>
      <c r="WJ198" s="12"/>
      <c r="WK198" s="12"/>
      <c r="WL198" s="12"/>
      <c r="WM198" s="12"/>
      <c r="WN198" s="12"/>
      <c r="WO198" s="12"/>
      <c r="WP198" s="12"/>
      <c r="WQ198" s="12"/>
      <c r="WR198" s="12"/>
      <c r="WS198" s="12"/>
      <c r="WT198" s="12"/>
      <c r="WU198" s="12"/>
      <c r="WV198" s="12"/>
      <c r="WW198" s="12"/>
      <c r="WX198" s="12"/>
      <c r="WY198" s="12"/>
      <c r="WZ198" s="12"/>
      <c r="XA198" s="12"/>
      <c r="XB198" s="12"/>
      <c r="XC198" s="12"/>
      <c r="XD198" s="12"/>
      <c r="XE198" s="12"/>
      <c r="XF198" s="12"/>
      <c r="XG198" s="12"/>
      <c r="XH198" s="12"/>
      <c r="XI198" s="12"/>
      <c r="XJ198" s="12"/>
      <c r="XK198" s="12"/>
      <c r="XL198" s="12"/>
      <c r="XM198" s="12"/>
      <c r="XN198" s="12"/>
      <c r="XO198" s="12"/>
      <c r="XP198" s="12"/>
      <c r="XQ198" s="12"/>
      <c r="XR198" s="12"/>
      <c r="XS198" s="12"/>
      <c r="XT198" s="12"/>
      <c r="XU198" s="12"/>
      <c r="XV198" s="12"/>
      <c r="XW198" s="12"/>
      <c r="XX198" s="12"/>
      <c r="XY198" s="12"/>
      <c r="XZ198" s="12"/>
      <c r="YA198" s="12"/>
      <c r="YB198" s="12"/>
      <c r="YC198" s="12"/>
      <c r="YD198" s="12"/>
      <c r="YE198" s="12"/>
      <c r="YF198" s="12"/>
      <c r="YG198" s="12"/>
      <c r="YH198" s="12"/>
      <c r="YI198" s="12"/>
      <c r="YJ198" s="12"/>
      <c r="YK198" s="12"/>
      <c r="YL198" s="12"/>
      <c r="YM198" s="12"/>
      <c r="YN198" s="12"/>
      <c r="YO198" s="12"/>
      <c r="YP198" s="12"/>
      <c r="YQ198" s="12"/>
      <c r="YR198" s="12"/>
      <c r="YS198" s="12"/>
      <c r="YT198" s="12"/>
      <c r="YU198" s="12"/>
      <c r="YV198" s="12"/>
      <c r="YW198" s="12"/>
      <c r="YX198" s="12"/>
      <c r="YY198" s="12"/>
      <c r="YZ198" s="12"/>
      <c r="ZA198" s="12"/>
      <c r="ZB198" s="12"/>
      <c r="ZC198" s="12"/>
      <c r="ZD198" s="12"/>
      <c r="ZE198" s="12"/>
      <c r="ZF198" s="12"/>
      <c r="ZG198" s="12"/>
      <c r="ZH198" s="12"/>
      <c r="ZI198" s="12"/>
      <c r="ZJ198" s="12"/>
      <c r="ZK198" s="12"/>
      <c r="ZL198" s="12"/>
      <c r="ZM198" s="12"/>
      <c r="ZN198" s="12"/>
      <c r="ZO198" s="12"/>
      <c r="ZP198" s="12"/>
      <c r="ZQ198" s="12"/>
      <c r="ZR198" s="12"/>
      <c r="ZS198" s="12"/>
      <c r="ZT198" s="12"/>
      <c r="ZU198" s="12"/>
      <c r="ZV198" s="12"/>
      <c r="ZW198" s="12"/>
      <c r="ZX198" s="12"/>
      <c r="ZY198" s="12"/>
      <c r="ZZ198" s="12"/>
      <c r="AAA198" s="12"/>
      <c r="AAB198" s="12"/>
      <c r="AAC198" s="12"/>
      <c r="AAD198" s="12"/>
      <c r="AAE198" s="12"/>
      <c r="AAF198" s="12"/>
      <c r="AAG198" s="12"/>
      <c r="AAH198" s="12"/>
      <c r="AAI198" s="12"/>
      <c r="AAJ198" s="12"/>
      <c r="AAK198" s="12"/>
      <c r="AAL198" s="12"/>
      <c r="AAM198" s="12"/>
      <c r="AAN198" s="12"/>
      <c r="AAO198" s="12"/>
      <c r="AAP198" s="12"/>
      <c r="AAQ198" s="12"/>
      <c r="AAR198" s="12"/>
      <c r="AAS198" s="12"/>
      <c r="AAT198" s="12"/>
      <c r="AAU198" s="12"/>
      <c r="AAV198" s="12"/>
      <c r="AAW198" s="12"/>
      <c r="AAX198" s="12"/>
      <c r="AAY198" s="12"/>
      <c r="AAZ198" s="12"/>
      <c r="ABA198" s="12"/>
      <c r="ABB198" s="12"/>
      <c r="ABC198" s="12"/>
      <c r="ABD198" s="12"/>
      <c r="ABE198" s="12"/>
      <c r="ABF198" s="12"/>
      <c r="ABG198" s="12"/>
      <c r="ABH198" s="12"/>
      <c r="ABI198" s="12"/>
      <c r="ABJ198" s="12"/>
      <c r="ABK198" s="12"/>
      <c r="ABL198" s="12"/>
      <c r="ABM198" s="12"/>
      <c r="ABN198" s="12"/>
      <c r="ABO198" s="12"/>
      <c r="ABP198" s="12"/>
      <c r="ABQ198" s="12"/>
      <c r="ABR198" s="12"/>
      <c r="ABS198" s="12"/>
      <c r="ABT198" s="12"/>
      <c r="ABU198" s="12"/>
      <c r="ABV198" s="12"/>
      <c r="ABW198" s="12"/>
      <c r="ABX198" s="12"/>
      <c r="ABY198" s="12"/>
      <c r="ABZ198" s="12"/>
      <c r="ACA198" s="12"/>
      <c r="ACB198" s="12"/>
      <c r="ACC198" s="12"/>
      <c r="ACD198" s="12"/>
      <c r="ACE198" s="12"/>
      <c r="ACF198" s="12"/>
      <c r="ACG198" s="12"/>
      <c r="ACH198" s="12"/>
      <c r="ACI198" s="12"/>
      <c r="ACJ198" s="12"/>
      <c r="ACK198" s="12"/>
      <c r="ACL198" s="12"/>
      <c r="ACM198" s="12"/>
      <c r="ACN198" s="12"/>
      <c r="ACO198" s="12"/>
      <c r="ACP198" s="12"/>
      <c r="ACQ198" s="12"/>
      <c r="ACR198" s="12"/>
      <c r="ACS198" s="12"/>
      <c r="ACT198" s="12"/>
      <c r="ACU198" s="12"/>
      <c r="ACV198" s="12"/>
      <c r="ACW198" s="12"/>
      <c r="ACX198" s="12"/>
      <c r="ACY198" s="12"/>
      <c r="ACZ198" s="12"/>
      <c r="ADA198" s="12"/>
      <c r="ADB198" s="12"/>
      <c r="ADC198" s="12"/>
      <c r="ADD198" s="12"/>
      <c r="ADE198" s="12"/>
      <c r="ADF198" s="12"/>
      <c r="ADG198" s="12"/>
      <c r="ADH198" s="12"/>
      <c r="ADI198" s="12"/>
      <c r="ADJ198" s="12"/>
      <c r="ADK198" s="12"/>
      <c r="ADL198" s="12"/>
      <c r="ADM198" s="12"/>
      <c r="ADN198" s="12"/>
      <c r="ADO198" s="12"/>
      <c r="ADP198" s="12"/>
      <c r="ADQ198" s="12"/>
      <c r="ADR198" s="12"/>
      <c r="ADS198" s="12"/>
      <c r="ADT198" s="12"/>
      <c r="ADU198" s="12"/>
      <c r="ADV198" s="12"/>
      <c r="ADW198" s="12"/>
      <c r="ADX198" s="12"/>
      <c r="ADY198" s="12"/>
      <c r="ADZ198" s="12"/>
      <c r="AEA198" s="12"/>
      <c r="AEB198" s="12"/>
      <c r="AEC198" s="12"/>
      <c r="AED198" s="12"/>
      <c r="AEE198" s="12"/>
      <c r="AEF198" s="12"/>
      <c r="AEG198" s="12"/>
      <c r="AEH198" s="12"/>
      <c r="AEI198" s="12"/>
      <c r="AEJ198" s="12"/>
      <c r="AEK198" s="12"/>
      <c r="AEL198" s="12"/>
      <c r="AEM198" s="12"/>
      <c r="AEN198" s="12"/>
      <c r="AEO198" s="12"/>
      <c r="AEP198" s="12"/>
      <c r="AEQ198" s="12"/>
      <c r="AER198" s="12"/>
      <c r="AES198" s="12"/>
      <c r="AET198" s="12"/>
      <c r="AEU198" s="12"/>
      <c r="AEV198" s="12"/>
      <c r="AEW198" s="12"/>
      <c r="AEX198" s="12"/>
      <c r="AEY198" s="12"/>
      <c r="AEZ198" s="12"/>
      <c r="AFA198" s="12"/>
      <c r="AFB198" s="12"/>
      <c r="AFC198" s="12"/>
      <c r="AFD198" s="12"/>
      <c r="AFE198" s="12"/>
      <c r="AFF198" s="12"/>
      <c r="AFG198" s="12"/>
      <c r="AFH198" s="12"/>
      <c r="AFI198" s="12"/>
      <c r="AFJ198" s="12"/>
      <c r="AFK198" s="12"/>
      <c r="AFL198" s="12"/>
      <c r="AFM198" s="12"/>
      <c r="AFN198" s="12"/>
      <c r="AFO198" s="12"/>
      <c r="AFP198" s="12"/>
      <c r="AFQ198" s="12"/>
      <c r="AFR198" s="12"/>
      <c r="AFS198" s="12"/>
      <c r="AFT198" s="12"/>
      <c r="AFU198" s="12"/>
      <c r="AFV198" s="12"/>
      <c r="AFW198" s="12"/>
      <c r="AFX198" s="12"/>
      <c r="AFY198" s="12"/>
      <c r="AFZ198" s="12"/>
      <c r="AGA198" s="12"/>
      <c r="AGB198" s="12"/>
      <c r="AGC198" s="12"/>
      <c r="AGD198" s="12"/>
      <c r="AGE198" s="12"/>
      <c r="AGF198" s="12"/>
      <c r="AGG198" s="12"/>
      <c r="AGH198" s="12"/>
      <c r="AGI198" s="12"/>
      <c r="AGJ198" s="12"/>
      <c r="AGK198" s="12"/>
      <c r="AGL198" s="12"/>
      <c r="AGM198" s="12"/>
      <c r="AGN198" s="12"/>
      <c r="AGO198" s="12"/>
      <c r="AGP198" s="12"/>
      <c r="AGQ198" s="12"/>
      <c r="AGR198" s="12"/>
      <c r="AGS198" s="12"/>
      <c r="AGT198" s="12"/>
      <c r="AGU198" s="12"/>
      <c r="AGV198" s="12"/>
      <c r="AGW198" s="12"/>
      <c r="AGX198" s="12"/>
      <c r="AGY198" s="12"/>
      <c r="AGZ198" s="12"/>
      <c r="AHA198" s="12"/>
      <c r="AHB198" s="12"/>
      <c r="AHC198" s="12"/>
      <c r="AHD198" s="12"/>
      <c r="AHE198" s="12"/>
      <c r="AHF198" s="12"/>
      <c r="AHG198" s="12"/>
      <c r="AHH198" s="12"/>
      <c r="AHI198" s="12"/>
      <c r="AHJ198" s="12"/>
      <c r="AHK198" s="12"/>
      <c r="AHL198" s="12"/>
      <c r="AHM198" s="12"/>
      <c r="AHN198" s="12"/>
      <c r="AHO198" s="12"/>
      <c r="AHP198" s="12"/>
      <c r="AHQ198" s="12"/>
      <c r="AHR198" s="12"/>
      <c r="AHS198" s="12"/>
      <c r="AHT198" s="12"/>
      <c r="AHU198" s="12"/>
      <c r="AHV198" s="12"/>
      <c r="AHW198" s="12"/>
      <c r="AHX198" s="12"/>
      <c r="AHY198" s="12"/>
      <c r="AHZ198" s="12"/>
      <c r="AIA198" s="12"/>
      <c r="AIB198" s="12"/>
      <c r="AIC198" s="12"/>
      <c r="AID198" s="12"/>
      <c r="AIE198" s="12"/>
      <c r="AIF198" s="12"/>
      <c r="AIG198" s="12"/>
      <c r="AIH198" s="12"/>
      <c r="AII198" s="12"/>
      <c r="AIJ198" s="12"/>
      <c r="AIK198" s="12"/>
      <c r="AIL198" s="12"/>
      <c r="AIM198" s="12"/>
      <c r="AIN198" s="12"/>
      <c r="AIO198" s="12"/>
      <c r="AIP198" s="12"/>
      <c r="AIQ198" s="12"/>
      <c r="AIR198" s="12"/>
      <c r="AIS198" s="12"/>
      <c r="AIT198" s="12"/>
      <c r="AIU198" s="12"/>
      <c r="AIV198" s="12"/>
      <c r="AIW198" s="12"/>
      <c r="AIX198" s="12"/>
      <c r="AIY198" s="12"/>
      <c r="AIZ198" s="12"/>
      <c r="AJA198" s="12"/>
      <c r="AJB198" s="12"/>
      <c r="AJC198" s="12"/>
      <c r="AJD198" s="12"/>
      <c r="AJE198" s="12"/>
      <c r="AJF198" s="12"/>
      <c r="AJG198" s="12"/>
      <c r="AJH198" s="12"/>
      <c r="AJI198" s="12"/>
      <c r="AJJ198" s="12"/>
      <c r="AJK198" s="12"/>
      <c r="AJL198" s="12"/>
      <c r="AJM198" s="12"/>
      <c r="AJN198" s="12"/>
      <c r="AJO198" s="12"/>
      <c r="AJP198" s="12"/>
      <c r="AJQ198" s="12"/>
      <c r="AJR198" s="12"/>
      <c r="AJS198" s="12"/>
      <c r="AJT198" s="12"/>
      <c r="AJU198" s="12"/>
      <c r="AJV198" s="12"/>
      <c r="AJW198" s="12"/>
      <c r="AJX198" s="12"/>
      <c r="AJY198" s="12"/>
      <c r="AJZ198" s="12"/>
      <c r="AKA198" s="12"/>
      <c r="AKB198" s="12"/>
      <c r="AKC198" s="12"/>
      <c r="AKD198" s="12"/>
      <c r="AKE198" s="12"/>
      <c r="AKF198" s="12"/>
      <c r="AKG198" s="12"/>
      <c r="AKH198" s="12"/>
      <c r="AKI198" s="12"/>
      <c r="AKJ198" s="12"/>
      <c r="AKK198" s="12"/>
      <c r="AKL198" s="12"/>
      <c r="AKM198" s="12"/>
      <c r="AKN198" s="12"/>
      <c r="AKO198" s="12"/>
      <c r="AKP198" s="12"/>
      <c r="AKQ198" s="12"/>
      <c r="AKR198" s="12"/>
      <c r="AKS198" s="12"/>
      <c r="AKT198" s="12"/>
      <c r="AKU198" s="12"/>
      <c r="AKV198" s="12"/>
      <c r="AKW198" s="12"/>
      <c r="AKX198" s="12"/>
      <c r="AKY198" s="12"/>
      <c r="AKZ198" s="12"/>
      <c r="ALA198" s="12"/>
      <c r="ALB198" s="12"/>
      <c r="ALC198" s="12"/>
      <c r="ALD198" s="12"/>
      <c r="ALE198" s="12"/>
      <c r="ALF198" s="12"/>
      <c r="ALG198" s="12"/>
      <c r="ALH198" s="12"/>
      <c r="ALI198" s="12"/>
      <c r="ALJ198" s="12"/>
      <c r="ALK198" s="12"/>
      <c r="ALL198" s="12"/>
      <c r="ALM198" s="12"/>
      <c r="ALN198" s="12"/>
      <c r="ALO198" s="12"/>
      <c r="ALP198" s="12"/>
      <c r="ALQ198" s="12"/>
      <c r="ALR198" s="12"/>
      <c r="ALS198" s="12"/>
      <c r="ALT198" s="12"/>
      <c r="ALU198" s="12"/>
      <c r="ALV198" s="12"/>
      <c r="ALW198" s="12"/>
      <c r="ALX198" s="12"/>
      <c r="ALY198" s="12"/>
      <c r="ALZ198" s="12"/>
      <c r="AMA198" s="12"/>
      <c r="AMB198" s="12"/>
      <c r="AMC198" s="12"/>
      <c r="AMD198" s="12"/>
      <c r="AME198" s="12"/>
      <c r="AMF198" s="12"/>
      <c r="AMG198" s="12"/>
      <c r="AMH198" s="12"/>
      <c r="AMI198" s="12"/>
      <c r="AMJ198" s="12"/>
    </row>
    <row r="199" spans="1:1024" s="4" customFormat="1" x14ac:dyDescent="0.25">
      <c r="A199" s="1"/>
      <c r="B199" s="2"/>
      <c r="C199" s="92"/>
      <c r="D199" s="93"/>
      <c r="E199" s="5"/>
      <c r="F199" s="6"/>
      <c r="G199" s="7"/>
      <c r="H199" s="7"/>
      <c r="I199" s="7"/>
      <c r="J199" s="7"/>
      <c r="K199" s="7"/>
      <c r="L199" s="7"/>
      <c r="M199" s="7"/>
      <c r="N199" s="92" t="s">
        <v>216</v>
      </c>
      <c r="O199" s="30">
        <f>O197-O198</f>
        <v>762860</v>
      </c>
      <c r="P199" s="2"/>
      <c r="Q199" s="2"/>
      <c r="R199" s="2"/>
      <c r="S199" s="2"/>
      <c r="T199" s="2"/>
      <c r="U199" s="2"/>
      <c r="V199" s="2"/>
      <c r="W199" s="9"/>
      <c r="X199" s="10"/>
      <c r="Y199" s="10"/>
      <c r="Z199" s="11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2"/>
      <c r="DO199" s="12"/>
      <c r="DP199" s="12"/>
      <c r="DQ199" s="12"/>
      <c r="DR199" s="12"/>
      <c r="DS199" s="12"/>
      <c r="DT199" s="12"/>
      <c r="DU199" s="12"/>
      <c r="DV199" s="12"/>
      <c r="DW199" s="12"/>
      <c r="DX199" s="12"/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2"/>
      <c r="EN199" s="12"/>
      <c r="EO199" s="12"/>
      <c r="EP199" s="12"/>
      <c r="EQ199" s="12"/>
      <c r="ER199" s="12"/>
      <c r="ES199" s="12"/>
      <c r="ET199" s="12"/>
      <c r="EU199" s="12"/>
      <c r="EV199" s="12"/>
      <c r="EW199" s="12"/>
      <c r="EX199" s="12"/>
      <c r="EY199" s="12"/>
      <c r="EZ199" s="12"/>
      <c r="FA199" s="12"/>
      <c r="FB199" s="12"/>
      <c r="FC199" s="12"/>
      <c r="FD199" s="12"/>
      <c r="FE199" s="12"/>
      <c r="FF199" s="12"/>
      <c r="FG199" s="12"/>
      <c r="FH199" s="12"/>
      <c r="FI199" s="12"/>
      <c r="FJ199" s="12"/>
      <c r="FK199" s="12"/>
      <c r="FL199" s="12"/>
      <c r="FM199" s="12"/>
      <c r="FN199" s="12"/>
      <c r="FO199" s="12"/>
      <c r="FP199" s="12"/>
      <c r="FQ199" s="12"/>
      <c r="FR199" s="12"/>
      <c r="FS199" s="12"/>
      <c r="FT199" s="12"/>
      <c r="FU199" s="12"/>
      <c r="FV199" s="12"/>
      <c r="FW199" s="12"/>
      <c r="FX199" s="12"/>
      <c r="FY199" s="12"/>
      <c r="FZ199" s="12"/>
      <c r="GA199" s="12"/>
      <c r="GB199" s="12"/>
      <c r="GC199" s="12"/>
      <c r="GD199" s="12"/>
      <c r="GE199" s="12"/>
      <c r="GF199" s="12"/>
      <c r="GG199" s="12"/>
      <c r="GH199" s="12"/>
      <c r="GI199" s="12"/>
      <c r="GJ199" s="12"/>
      <c r="GK199" s="12"/>
      <c r="GL199" s="12"/>
      <c r="GM199" s="12"/>
      <c r="GN199" s="12"/>
      <c r="GO199" s="12"/>
      <c r="GP199" s="12"/>
      <c r="GQ199" s="12"/>
      <c r="GR199" s="12"/>
      <c r="GS199" s="12"/>
      <c r="GT199" s="12"/>
      <c r="GU199" s="12"/>
      <c r="GV199" s="12"/>
      <c r="GW199" s="12"/>
      <c r="GX199" s="12"/>
      <c r="GY199" s="12"/>
      <c r="GZ199" s="12"/>
      <c r="HA199" s="12"/>
      <c r="HB199" s="12"/>
      <c r="HC199" s="12"/>
      <c r="HD199" s="12"/>
      <c r="HE199" s="12"/>
      <c r="HF199" s="12"/>
      <c r="HG199" s="12"/>
      <c r="HH199" s="12"/>
      <c r="HI199" s="12"/>
      <c r="HJ199" s="12"/>
      <c r="HK199" s="12"/>
      <c r="HL199" s="12"/>
      <c r="HM199" s="12"/>
      <c r="HN199" s="12"/>
      <c r="HO199" s="12"/>
      <c r="HP199" s="12"/>
      <c r="HQ199" s="12"/>
      <c r="HR199" s="12"/>
      <c r="HS199" s="12"/>
      <c r="HT199" s="12"/>
      <c r="HU199" s="12"/>
      <c r="HV199" s="12"/>
      <c r="HW199" s="12"/>
      <c r="HX199" s="12"/>
      <c r="HY199" s="12"/>
      <c r="HZ199" s="12"/>
      <c r="IA199" s="12"/>
      <c r="IB199" s="12"/>
      <c r="IC199" s="12"/>
      <c r="ID199" s="12"/>
      <c r="IE199" s="12"/>
      <c r="IF199" s="12"/>
      <c r="IG199" s="12"/>
      <c r="IH199" s="12"/>
      <c r="II199" s="12"/>
      <c r="IJ199" s="12"/>
      <c r="IK199" s="12"/>
      <c r="IL199" s="12"/>
      <c r="IM199" s="12"/>
      <c r="IN199" s="12"/>
      <c r="IO199" s="12"/>
      <c r="IP199" s="12"/>
      <c r="IQ199" s="12"/>
      <c r="IR199" s="12"/>
      <c r="IS199" s="12"/>
      <c r="IT199" s="12"/>
      <c r="IU199" s="12"/>
      <c r="IV199" s="12"/>
      <c r="IW199" s="12"/>
      <c r="IX199" s="12"/>
      <c r="IY199" s="12"/>
      <c r="IZ199" s="12"/>
      <c r="JA199" s="12"/>
      <c r="JB199" s="12"/>
      <c r="JC199" s="12"/>
      <c r="JD199" s="12"/>
      <c r="JE199" s="12"/>
      <c r="JF199" s="12"/>
      <c r="JG199" s="12"/>
      <c r="JH199" s="12"/>
      <c r="JI199" s="12"/>
      <c r="JJ199" s="12"/>
      <c r="JK199" s="12"/>
      <c r="JL199" s="12"/>
      <c r="JM199" s="12"/>
      <c r="JN199" s="12"/>
      <c r="JO199" s="12"/>
      <c r="JP199" s="12"/>
      <c r="JQ199" s="12"/>
      <c r="JR199" s="12"/>
      <c r="JS199" s="12"/>
      <c r="JT199" s="12"/>
      <c r="JU199" s="12"/>
      <c r="JV199" s="12"/>
      <c r="JW199" s="12"/>
      <c r="JX199" s="12"/>
      <c r="JY199" s="12"/>
      <c r="JZ199" s="12"/>
      <c r="KA199" s="12"/>
      <c r="KB199" s="12"/>
      <c r="KC199" s="12"/>
      <c r="KD199" s="12"/>
      <c r="KE199" s="12"/>
      <c r="KF199" s="12"/>
      <c r="KG199" s="12"/>
      <c r="KH199" s="12"/>
      <c r="KI199" s="12"/>
      <c r="KJ199" s="12"/>
      <c r="KK199" s="12"/>
      <c r="KL199" s="12"/>
      <c r="KM199" s="12"/>
      <c r="KN199" s="12"/>
      <c r="KO199" s="12"/>
      <c r="KP199" s="12"/>
      <c r="KQ199" s="12"/>
      <c r="KR199" s="12"/>
      <c r="KS199" s="12"/>
      <c r="KT199" s="12"/>
      <c r="KU199" s="12"/>
      <c r="KV199" s="12"/>
      <c r="KW199" s="12"/>
      <c r="KX199" s="12"/>
      <c r="KY199" s="12"/>
      <c r="KZ199" s="12"/>
      <c r="LA199" s="12"/>
      <c r="LB199" s="12"/>
      <c r="LC199" s="12"/>
      <c r="LD199" s="12"/>
      <c r="LE199" s="12"/>
      <c r="LF199" s="12"/>
      <c r="LG199" s="12"/>
      <c r="LH199" s="12"/>
      <c r="LI199" s="12"/>
      <c r="LJ199" s="12"/>
      <c r="LK199" s="12"/>
      <c r="LL199" s="12"/>
      <c r="LM199" s="12"/>
      <c r="LN199" s="12"/>
      <c r="LO199" s="12"/>
      <c r="LP199" s="12"/>
      <c r="LQ199" s="12"/>
      <c r="LR199" s="12"/>
      <c r="LS199" s="12"/>
      <c r="LT199" s="12"/>
      <c r="LU199" s="12"/>
      <c r="LV199" s="12"/>
      <c r="LW199" s="12"/>
      <c r="LX199" s="12"/>
      <c r="LY199" s="12"/>
      <c r="LZ199" s="12"/>
      <c r="MA199" s="12"/>
      <c r="MB199" s="12"/>
      <c r="MC199" s="12"/>
      <c r="MD199" s="12"/>
      <c r="ME199" s="12"/>
      <c r="MF199" s="12"/>
      <c r="MG199" s="12"/>
      <c r="MH199" s="12"/>
      <c r="MI199" s="12"/>
      <c r="MJ199" s="12"/>
      <c r="MK199" s="12"/>
      <c r="ML199" s="12"/>
      <c r="MM199" s="12"/>
      <c r="MN199" s="12"/>
      <c r="MO199" s="12"/>
      <c r="MP199" s="12"/>
      <c r="MQ199" s="12"/>
      <c r="MR199" s="12"/>
      <c r="MS199" s="12"/>
      <c r="MT199" s="12"/>
      <c r="MU199" s="12"/>
      <c r="MV199" s="12"/>
      <c r="MW199" s="12"/>
      <c r="MX199" s="12"/>
      <c r="MY199" s="12"/>
      <c r="MZ199" s="12"/>
      <c r="NA199" s="12"/>
      <c r="NB199" s="12"/>
      <c r="NC199" s="12"/>
      <c r="ND199" s="12"/>
      <c r="NE199" s="12"/>
      <c r="NF199" s="12"/>
      <c r="NG199" s="12"/>
      <c r="NH199" s="12"/>
      <c r="NI199" s="12"/>
      <c r="NJ199" s="12"/>
      <c r="NK199" s="12"/>
      <c r="NL199" s="12"/>
      <c r="NM199" s="12"/>
      <c r="NN199" s="12"/>
      <c r="NO199" s="12"/>
      <c r="NP199" s="12"/>
      <c r="NQ199" s="12"/>
      <c r="NR199" s="12"/>
      <c r="NS199" s="12"/>
      <c r="NT199" s="12"/>
      <c r="NU199" s="12"/>
      <c r="NV199" s="12"/>
      <c r="NW199" s="12"/>
      <c r="NX199" s="12"/>
      <c r="NY199" s="12"/>
      <c r="NZ199" s="12"/>
      <c r="OA199" s="12"/>
      <c r="OB199" s="12"/>
      <c r="OC199" s="12"/>
      <c r="OD199" s="12"/>
      <c r="OE199" s="12"/>
      <c r="OF199" s="12"/>
      <c r="OG199" s="12"/>
      <c r="OH199" s="12"/>
      <c r="OI199" s="12"/>
      <c r="OJ199" s="12"/>
      <c r="OK199" s="12"/>
      <c r="OL199" s="12"/>
      <c r="OM199" s="12"/>
      <c r="ON199" s="12"/>
      <c r="OO199" s="12"/>
      <c r="OP199" s="12"/>
      <c r="OQ199" s="12"/>
      <c r="OR199" s="12"/>
      <c r="OS199" s="12"/>
      <c r="OT199" s="12"/>
      <c r="OU199" s="12"/>
      <c r="OV199" s="12"/>
      <c r="OW199" s="12"/>
      <c r="OX199" s="12"/>
      <c r="OY199" s="12"/>
      <c r="OZ199" s="12"/>
      <c r="PA199" s="12"/>
      <c r="PB199" s="12"/>
      <c r="PC199" s="12"/>
      <c r="PD199" s="12"/>
      <c r="PE199" s="12"/>
      <c r="PF199" s="12"/>
      <c r="PG199" s="12"/>
      <c r="PH199" s="12"/>
      <c r="PI199" s="12"/>
      <c r="PJ199" s="12"/>
      <c r="PK199" s="12"/>
      <c r="PL199" s="12"/>
      <c r="PM199" s="12"/>
      <c r="PN199" s="12"/>
      <c r="PO199" s="12"/>
      <c r="PP199" s="12"/>
      <c r="PQ199" s="12"/>
      <c r="PR199" s="12"/>
      <c r="PS199" s="12"/>
      <c r="PT199" s="12"/>
      <c r="PU199" s="12"/>
      <c r="PV199" s="12"/>
      <c r="PW199" s="12"/>
      <c r="PX199" s="12"/>
      <c r="PY199" s="12"/>
      <c r="PZ199" s="12"/>
      <c r="QA199" s="12"/>
      <c r="QB199" s="12"/>
      <c r="QC199" s="12"/>
      <c r="QD199" s="12"/>
      <c r="QE199" s="12"/>
      <c r="QF199" s="12"/>
      <c r="QG199" s="12"/>
      <c r="QH199" s="12"/>
      <c r="QI199" s="12"/>
      <c r="QJ199" s="12"/>
      <c r="QK199" s="12"/>
      <c r="QL199" s="12"/>
      <c r="QM199" s="12"/>
      <c r="QN199" s="12"/>
      <c r="QO199" s="12"/>
      <c r="QP199" s="12"/>
      <c r="QQ199" s="12"/>
      <c r="QR199" s="12"/>
      <c r="QS199" s="12"/>
      <c r="QT199" s="12"/>
      <c r="QU199" s="12"/>
      <c r="QV199" s="12"/>
      <c r="QW199" s="12"/>
      <c r="QX199" s="12"/>
      <c r="QY199" s="12"/>
      <c r="QZ199" s="12"/>
      <c r="RA199" s="12"/>
      <c r="RB199" s="12"/>
      <c r="RC199" s="12"/>
      <c r="RD199" s="12"/>
      <c r="RE199" s="12"/>
      <c r="RF199" s="12"/>
      <c r="RG199" s="12"/>
      <c r="RH199" s="12"/>
      <c r="RI199" s="12"/>
      <c r="RJ199" s="12"/>
      <c r="RK199" s="12"/>
      <c r="RL199" s="12"/>
      <c r="RM199" s="12"/>
      <c r="RN199" s="12"/>
      <c r="RO199" s="12"/>
      <c r="RP199" s="12"/>
      <c r="RQ199" s="12"/>
      <c r="RR199" s="12"/>
      <c r="RS199" s="12"/>
      <c r="RT199" s="12"/>
      <c r="RU199" s="12"/>
      <c r="RV199" s="12"/>
      <c r="RW199" s="12"/>
      <c r="RX199" s="12"/>
      <c r="RY199" s="12"/>
      <c r="RZ199" s="12"/>
      <c r="SA199" s="12"/>
      <c r="SB199" s="12"/>
      <c r="SC199" s="12"/>
      <c r="SD199" s="12"/>
      <c r="SE199" s="12"/>
      <c r="SF199" s="12"/>
      <c r="SG199" s="12"/>
      <c r="SH199" s="12"/>
      <c r="SI199" s="12"/>
      <c r="SJ199" s="12"/>
      <c r="SK199" s="12"/>
      <c r="SL199" s="12"/>
      <c r="SM199" s="12"/>
      <c r="SN199" s="12"/>
      <c r="SO199" s="12"/>
      <c r="SP199" s="12"/>
      <c r="SQ199" s="12"/>
      <c r="SR199" s="12"/>
      <c r="SS199" s="12"/>
      <c r="ST199" s="12"/>
      <c r="SU199" s="12"/>
      <c r="SV199" s="12"/>
      <c r="SW199" s="12"/>
      <c r="SX199" s="12"/>
      <c r="SY199" s="12"/>
      <c r="SZ199" s="12"/>
      <c r="TA199" s="12"/>
      <c r="TB199" s="12"/>
      <c r="TC199" s="12"/>
      <c r="TD199" s="12"/>
      <c r="TE199" s="12"/>
      <c r="TF199" s="12"/>
      <c r="TG199" s="12"/>
      <c r="TH199" s="12"/>
      <c r="TI199" s="12"/>
      <c r="TJ199" s="12"/>
      <c r="TK199" s="12"/>
      <c r="TL199" s="12"/>
      <c r="TM199" s="12"/>
      <c r="TN199" s="12"/>
      <c r="TO199" s="12"/>
      <c r="TP199" s="12"/>
      <c r="TQ199" s="12"/>
      <c r="TR199" s="12"/>
      <c r="TS199" s="12"/>
      <c r="TT199" s="12"/>
      <c r="TU199" s="12"/>
      <c r="TV199" s="12"/>
      <c r="TW199" s="12"/>
      <c r="TX199" s="12"/>
      <c r="TY199" s="12"/>
      <c r="TZ199" s="12"/>
      <c r="UA199" s="12"/>
      <c r="UB199" s="12"/>
      <c r="UC199" s="12"/>
      <c r="UD199" s="12"/>
      <c r="UE199" s="12"/>
      <c r="UF199" s="12"/>
      <c r="UG199" s="12"/>
      <c r="UH199" s="12"/>
      <c r="UI199" s="12"/>
      <c r="UJ199" s="12"/>
      <c r="UK199" s="12"/>
      <c r="UL199" s="12"/>
      <c r="UM199" s="12"/>
      <c r="UN199" s="12"/>
      <c r="UO199" s="12"/>
      <c r="UP199" s="12"/>
      <c r="UQ199" s="12"/>
      <c r="UR199" s="12"/>
      <c r="US199" s="12"/>
      <c r="UT199" s="12"/>
      <c r="UU199" s="12"/>
      <c r="UV199" s="12"/>
      <c r="UW199" s="12"/>
      <c r="UX199" s="12"/>
      <c r="UY199" s="12"/>
      <c r="UZ199" s="12"/>
      <c r="VA199" s="12"/>
      <c r="VB199" s="12"/>
      <c r="VC199" s="12"/>
      <c r="VD199" s="12"/>
      <c r="VE199" s="12"/>
      <c r="VF199" s="12"/>
      <c r="VG199" s="12"/>
      <c r="VH199" s="12"/>
      <c r="VI199" s="12"/>
      <c r="VJ199" s="12"/>
      <c r="VK199" s="12"/>
      <c r="VL199" s="12"/>
      <c r="VM199" s="12"/>
      <c r="VN199" s="12"/>
      <c r="VO199" s="12"/>
      <c r="VP199" s="12"/>
      <c r="VQ199" s="12"/>
      <c r="VR199" s="12"/>
      <c r="VS199" s="12"/>
      <c r="VT199" s="12"/>
      <c r="VU199" s="12"/>
      <c r="VV199" s="12"/>
      <c r="VW199" s="12"/>
      <c r="VX199" s="12"/>
      <c r="VY199" s="12"/>
      <c r="VZ199" s="12"/>
      <c r="WA199" s="12"/>
      <c r="WB199" s="12"/>
      <c r="WC199" s="12"/>
      <c r="WD199" s="12"/>
      <c r="WE199" s="12"/>
      <c r="WF199" s="12"/>
      <c r="WG199" s="12"/>
      <c r="WH199" s="12"/>
      <c r="WI199" s="12"/>
      <c r="WJ199" s="12"/>
      <c r="WK199" s="12"/>
      <c r="WL199" s="12"/>
      <c r="WM199" s="12"/>
      <c r="WN199" s="12"/>
      <c r="WO199" s="12"/>
      <c r="WP199" s="12"/>
      <c r="WQ199" s="12"/>
      <c r="WR199" s="12"/>
      <c r="WS199" s="12"/>
      <c r="WT199" s="12"/>
      <c r="WU199" s="12"/>
      <c r="WV199" s="12"/>
      <c r="WW199" s="12"/>
      <c r="WX199" s="12"/>
      <c r="WY199" s="12"/>
      <c r="WZ199" s="12"/>
      <c r="XA199" s="12"/>
      <c r="XB199" s="12"/>
      <c r="XC199" s="12"/>
      <c r="XD199" s="12"/>
      <c r="XE199" s="12"/>
      <c r="XF199" s="12"/>
      <c r="XG199" s="12"/>
      <c r="XH199" s="12"/>
      <c r="XI199" s="12"/>
      <c r="XJ199" s="12"/>
      <c r="XK199" s="12"/>
      <c r="XL199" s="12"/>
      <c r="XM199" s="12"/>
      <c r="XN199" s="12"/>
      <c r="XO199" s="12"/>
      <c r="XP199" s="12"/>
      <c r="XQ199" s="12"/>
      <c r="XR199" s="12"/>
      <c r="XS199" s="12"/>
      <c r="XT199" s="12"/>
      <c r="XU199" s="12"/>
      <c r="XV199" s="12"/>
      <c r="XW199" s="12"/>
      <c r="XX199" s="12"/>
      <c r="XY199" s="12"/>
      <c r="XZ199" s="12"/>
      <c r="YA199" s="12"/>
      <c r="YB199" s="12"/>
      <c r="YC199" s="12"/>
      <c r="YD199" s="12"/>
      <c r="YE199" s="12"/>
      <c r="YF199" s="12"/>
      <c r="YG199" s="12"/>
      <c r="YH199" s="12"/>
      <c r="YI199" s="12"/>
      <c r="YJ199" s="12"/>
      <c r="YK199" s="12"/>
      <c r="YL199" s="12"/>
      <c r="YM199" s="12"/>
      <c r="YN199" s="12"/>
      <c r="YO199" s="12"/>
      <c r="YP199" s="12"/>
      <c r="YQ199" s="12"/>
      <c r="YR199" s="12"/>
      <c r="YS199" s="12"/>
      <c r="YT199" s="12"/>
      <c r="YU199" s="12"/>
      <c r="YV199" s="12"/>
      <c r="YW199" s="12"/>
      <c r="YX199" s="12"/>
      <c r="YY199" s="12"/>
      <c r="YZ199" s="12"/>
      <c r="ZA199" s="12"/>
      <c r="ZB199" s="12"/>
      <c r="ZC199" s="12"/>
      <c r="ZD199" s="12"/>
      <c r="ZE199" s="12"/>
      <c r="ZF199" s="12"/>
      <c r="ZG199" s="12"/>
      <c r="ZH199" s="12"/>
      <c r="ZI199" s="12"/>
      <c r="ZJ199" s="12"/>
      <c r="ZK199" s="12"/>
      <c r="ZL199" s="12"/>
      <c r="ZM199" s="12"/>
      <c r="ZN199" s="12"/>
      <c r="ZO199" s="12"/>
      <c r="ZP199" s="12"/>
      <c r="ZQ199" s="12"/>
      <c r="ZR199" s="12"/>
      <c r="ZS199" s="12"/>
      <c r="ZT199" s="12"/>
      <c r="ZU199" s="12"/>
      <c r="ZV199" s="12"/>
      <c r="ZW199" s="12"/>
      <c r="ZX199" s="12"/>
      <c r="ZY199" s="12"/>
      <c r="ZZ199" s="12"/>
      <c r="AAA199" s="12"/>
      <c r="AAB199" s="12"/>
      <c r="AAC199" s="12"/>
      <c r="AAD199" s="12"/>
      <c r="AAE199" s="12"/>
      <c r="AAF199" s="12"/>
      <c r="AAG199" s="12"/>
      <c r="AAH199" s="12"/>
      <c r="AAI199" s="12"/>
      <c r="AAJ199" s="12"/>
      <c r="AAK199" s="12"/>
      <c r="AAL199" s="12"/>
      <c r="AAM199" s="12"/>
      <c r="AAN199" s="12"/>
      <c r="AAO199" s="12"/>
      <c r="AAP199" s="12"/>
      <c r="AAQ199" s="12"/>
      <c r="AAR199" s="12"/>
      <c r="AAS199" s="12"/>
      <c r="AAT199" s="12"/>
      <c r="AAU199" s="12"/>
      <c r="AAV199" s="12"/>
      <c r="AAW199" s="12"/>
      <c r="AAX199" s="12"/>
      <c r="AAY199" s="12"/>
      <c r="AAZ199" s="12"/>
      <c r="ABA199" s="12"/>
      <c r="ABB199" s="12"/>
      <c r="ABC199" s="12"/>
      <c r="ABD199" s="12"/>
      <c r="ABE199" s="12"/>
      <c r="ABF199" s="12"/>
      <c r="ABG199" s="12"/>
      <c r="ABH199" s="12"/>
      <c r="ABI199" s="12"/>
      <c r="ABJ199" s="12"/>
      <c r="ABK199" s="12"/>
      <c r="ABL199" s="12"/>
      <c r="ABM199" s="12"/>
      <c r="ABN199" s="12"/>
      <c r="ABO199" s="12"/>
      <c r="ABP199" s="12"/>
      <c r="ABQ199" s="12"/>
      <c r="ABR199" s="12"/>
      <c r="ABS199" s="12"/>
      <c r="ABT199" s="12"/>
      <c r="ABU199" s="12"/>
      <c r="ABV199" s="12"/>
      <c r="ABW199" s="12"/>
      <c r="ABX199" s="12"/>
      <c r="ABY199" s="12"/>
      <c r="ABZ199" s="12"/>
      <c r="ACA199" s="12"/>
      <c r="ACB199" s="12"/>
      <c r="ACC199" s="12"/>
      <c r="ACD199" s="12"/>
      <c r="ACE199" s="12"/>
      <c r="ACF199" s="12"/>
      <c r="ACG199" s="12"/>
      <c r="ACH199" s="12"/>
      <c r="ACI199" s="12"/>
      <c r="ACJ199" s="12"/>
      <c r="ACK199" s="12"/>
      <c r="ACL199" s="12"/>
      <c r="ACM199" s="12"/>
      <c r="ACN199" s="12"/>
      <c r="ACO199" s="12"/>
      <c r="ACP199" s="12"/>
      <c r="ACQ199" s="12"/>
      <c r="ACR199" s="12"/>
      <c r="ACS199" s="12"/>
      <c r="ACT199" s="12"/>
      <c r="ACU199" s="12"/>
      <c r="ACV199" s="12"/>
      <c r="ACW199" s="12"/>
      <c r="ACX199" s="12"/>
      <c r="ACY199" s="12"/>
      <c r="ACZ199" s="12"/>
      <c r="ADA199" s="12"/>
      <c r="ADB199" s="12"/>
      <c r="ADC199" s="12"/>
      <c r="ADD199" s="12"/>
      <c r="ADE199" s="12"/>
      <c r="ADF199" s="12"/>
      <c r="ADG199" s="12"/>
      <c r="ADH199" s="12"/>
      <c r="ADI199" s="12"/>
      <c r="ADJ199" s="12"/>
      <c r="ADK199" s="12"/>
      <c r="ADL199" s="12"/>
      <c r="ADM199" s="12"/>
      <c r="ADN199" s="12"/>
      <c r="ADO199" s="12"/>
      <c r="ADP199" s="12"/>
      <c r="ADQ199" s="12"/>
      <c r="ADR199" s="12"/>
      <c r="ADS199" s="12"/>
      <c r="ADT199" s="12"/>
      <c r="ADU199" s="12"/>
      <c r="ADV199" s="12"/>
      <c r="ADW199" s="12"/>
      <c r="ADX199" s="12"/>
      <c r="ADY199" s="12"/>
      <c r="ADZ199" s="12"/>
      <c r="AEA199" s="12"/>
      <c r="AEB199" s="12"/>
      <c r="AEC199" s="12"/>
      <c r="AED199" s="12"/>
      <c r="AEE199" s="12"/>
      <c r="AEF199" s="12"/>
      <c r="AEG199" s="12"/>
      <c r="AEH199" s="12"/>
      <c r="AEI199" s="12"/>
      <c r="AEJ199" s="12"/>
      <c r="AEK199" s="12"/>
      <c r="AEL199" s="12"/>
      <c r="AEM199" s="12"/>
      <c r="AEN199" s="12"/>
      <c r="AEO199" s="12"/>
      <c r="AEP199" s="12"/>
      <c r="AEQ199" s="12"/>
      <c r="AER199" s="12"/>
      <c r="AES199" s="12"/>
      <c r="AET199" s="12"/>
      <c r="AEU199" s="12"/>
      <c r="AEV199" s="12"/>
      <c r="AEW199" s="12"/>
      <c r="AEX199" s="12"/>
      <c r="AEY199" s="12"/>
      <c r="AEZ199" s="12"/>
      <c r="AFA199" s="12"/>
      <c r="AFB199" s="12"/>
      <c r="AFC199" s="12"/>
      <c r="AFD199" s="12"/>
      <c r="AFE199" s="12"/>
      <c r="AFF199" s="12"/>
      <c r="AFG199" s="12"/>
      <c r="AFH199" s="12"/>
      <c r="AFI199" s="12"/>
      <c r="AFJ199" s="12"/>
      <c r="AFK199" s="12"/>
      <c r="AFL199" s="12"/>
      <c r="AFM199" s="12"/>
      <c r="AFN199" s="12"/>
      <c r="AFO199" s="12"/>
      <c r="AFP199" s="12"/>
      <c r="AFQ199" s="12"/>
      <c r="AFR199" s="12"/>
      <c r="AFS199" s="12"/>
      <c r="AFT199" s="12"/>
      <c r="AFU199" s="12"/>
      <c r="AFV199" s="12"/>
      <c r="AFW199" s="12"/>
      <c r="AFX199" s="12"/>
      <c r="AFY199" s="12"/>
      <c r="AFZ199" s="12"/>
      <c r="AGA199" s="12"/>
      <c r="AGB199" s="12"/>
      <c r="AGC199" s="12"/>
      <c r="AGD199" s="12"/>
      <c r="AGE199" s="12"/>
      <c r="AGF199" s="12"/>
      <c r="AGG199" s="12"/>
      <c r="AGH199" s="12"/>
      <c r="AGI199" s="12"/>
      <c r="AGJ199" s="12"/>
      <c r="AGK199" s="12"/>
      <c r="AGL199" s="12"/>
      <c r="AGM199" s="12"/>
      <c r="AGN199" s="12"/>
      <c r="AGO199" s="12"/>
      <c r="AGP199" s="12"/>
      <c r="AGQ199" s="12"/>
      <c r="AGR199" s="12"/>
      <c r="AGS199" s="12"/>
      <c r="AGT199" s="12"/>
      <c r="AGU199" s="12"/>
      <c r="AGV199" s="12"/>
      <c r="AGW199" s="12"/>
      <c r="AGX199" s="12"/>
      <c r="AGY199" s="12"/>
      <c r="AGZ199" s="12"/>
      <c r="AHA199" s="12"/>
      <c r="AHB199" s="12"/>
      <c r="AHC199" s="12"/>
      <c r="AHD199" s="12"/>
      <c r="AHE199" s="12"/>
      <c r="AHF199" s="12"/>
      <c r="AHG199" s="12"/>
      <c r="AHH199" s="12"/>
      <c r="AHI199" s="12"/>
      <c r="AHJ199" s="12"/>
      <c r="AHK199" s="12"/>
      <c r="AHL199" s="12"/>
      <c r="AHM199" s="12"/>
      <c r="AHN199" s="12"/>
      <c r="AHO199" s="12"/>
      <c r="AHP199" s="12"/>
      <c r="AHQ199" s="12"/>
      <c r="AHR199" s="12"/>
      <c r="AHS199" s="12"/>
      <c r="AHT199" s="12"/>
      <c r="AHU199" s="12"/>
      <c r="AHV199" s="12"/>
      <c r="AHW199" s="12"/>
      <c r="AHX199" s="12"/>
      <c r="AHY199" s="12"/>
      <c r="AHZ199" s="12"/>
      <c r="AIA199" s="12"/>
      <c r="AIB199" s="12"/>
      <c r="AIC199" s="12"/>
      <c r="AID199" s="12"/>
      <c r="AIE199" s="12"/>
      <c r="AIF199" s="12"/>
      <c r="AIG199" s="12"/>
      <c r="AIH199" s="12"/>
      <c r="AII199" s="12"/>
      <c r="AIJ199" s="12"/>
      <c r="AIK199" s="12"/>
      <c r="AIL199" s="12"/>
      <c r="AIM199" s="12"/>
      <c r="AIN199" s="12"/>
      <c r="AIO199" s="12"/>
      <c r="AIP199" s="12"/>
      <c r="AIQ199" s="12"/>
      <c r="AIR199" s="12"/>
      <c r="AIS199" s="12"/>
      <c r="AIT199" s="12"/>
      <c r="AIU199" s="12"/>
      <c r="AIV199" s="12"/>
      <c r="AIW199" s="12"/>
      <c r="AIX199" s="12"/>
      <c r="AIY199" s="12"/>
      <c r="AIZ199" s="12"/>
      <c r="AJA199" s="12"/>
      <c r="AJB199" s="12"/>
      <c r="AJC199" s="12"/>
      <c r="AJD199" s="12"/>
      <c r="AJE199" s="12"/>
      <c r="AJF199" s="12"/>
      <c r="AJG199" s="12"/>
      <c r="AJH199" s="12"/>
      <c r="AJI199" s="12"/>
      <c r="AJJ199" s="12"/>
      <c r="AJK199" s="12"/>
      <c r="AJL199" s="12"/>
      <c r="AJM199" s="12"/>
      <c r="AJN199" s="12"/>
      <c r="AJO199" s="12"/>
      <c r="AJP199" s="12"/>
      <c r="AJQ199" s="12"/>
      <c r="AJR199" s="12"/>
      <c r="AJS199" s="12"/>
      <c r="AJT199" s="12"/>
      <c r="AJU199" s="12"/>
      <c r="AJV199" s="12"/>
      <c r="AJW199" s="12"/>
      <c r="AJX199" s="12"/>
      <c r="AJY199" s="12"/>
      <c r="AJZ199" s="12"/>
      <c r="AKA199" s="12"/>
      <c r="AKB199" s="12"/>
      <c r="AKC199" s="12"/>
      <c r="AKD199" s="12"/>
      <c r="AKE199" s="12"/>
      <c r="AKF199" s="12"/>
      <c r="AKG199" s="12"/>
      <c r="AKH199" s="12"/>
      <c r="AKI199" s="12"/>
      <c r="AKJ199" s="12"/>
      <c r="AKK199" s="12"/>
      <c r="AKL199" s="12"/>
      <c r="AKM199" s="12"/>
      <c r="AKN199" s="12"/>
      <c r="AKO199" s="12"/>
      <c r="AKP199" s="12"/>
      <c r="AKQ199" s="12"/>
      <c r="AKR199" s="12"/>
      <c r="AKS199" s="12"/>
      <c r="AKT199" s="12"/>
      <c r="AKU199" s="12"/>
      <c r="AKV199" s="12"/>
      <c r="AKW199" s="12"/>
      <c r="AKX199" s="12"/>
      <c r="AKY199" s="12"/>
      <c r="AKZ199" s="12"/>
      <c r="ALA199" s="12"/>
      <c r="ALB199" s="12"/>
      <c r="ALC199" s="12"/>
      <c r="ALD199" s="12"/>
      <c r="ALE199" s="12"/>
      <c r="ALF199" s="12"/>
      <c r="ALG199" s="12"/>
      <c r="ALH199" s="12"/>
      <c r="ALI199" s="12"/>
      <c r="ALJ199" s="12"/>
      <c r="ALK199" s="12"/>
      <c r="ALL199" s="12"/>
      <c r="ALM199" s="12"/>
      <c r="ALN199" s="12"/>
      <c r="ALO199" s="12"/>
      <c r="ALP199" s="12"/>
      <c r="ALQ199" s="12"/>
      <c r="ALR199" s="12"/>
      <c r="ALS199" s="12"/>
      <c r="ALT199" s="12"/>
      <c r="ALU199" s="12"/>
      <c r="ALV199" s="12"/>
      <c r="ALW199" s="12"/>
      <c r="ALX199" s="12"/>
      <c r="ALY199" s="12"/>
      <c r="ALZ199" s="12"/>
      <c r="AMA199" s="12"/>
      <c r="AMB199" s="12"/>
      <c r="AMC199" s="12"/>
      <c r="AMD199" s="12"/>
      <c r="AME199" s="12"/>
      <c r="AMF199" s="12"/>
      <c r="AMG199" s="12"/>
      <c r="AMH199" s="12"/>
      <c r="AMI199" s="12"/>
      <c r="AMJ199" s="12"/>
    </row>
    <row r="200" spans="1:1024" x14ac:dyDescent="0.25">
      <c r="O200" s="97">
        <f>O199/O198</f>
        <v>0.10542733963120469</v>
      </c>
    </row>
    <row r="202" spans="1:1024" s="31" customFormat="1" ht="31.5" hidden="1" x14ac:dyDescent="0.2">
      <c r="A202" s="38"/>
      <c r="B202" s="38"/>
      <c r="C202" s="98" t="s">
        <v>217</v>
      </c>
      <c r="D202" s="99"/>
      <c r="E202" s="100"/>
      <c r="F202" s="101"/>
      <c r="G202" s="102"/>
      <c r="H202" s="102"/>
      <c r="I202" s="81"/>
      <c r="J202" s="102"/>
      <c r="K202" s="81"/>
      <c r="L202" s="81"/>
      <c r="M202" s="81"/>
      <c r="N202" s="81"/>
      <c r="O202" s="103"/>
      <c r="P202" s="102"/>
      <c r="Q202" s="102"/>
      <c r="R202" s="73"/>
      <c r="S202" s="102"/>
      <c r="T202" s="73"/>
      <c r="U202" s="73"/>
      <c r="V202" s="73"/>
      <c r="W202" s="104"/>
      <c r="X202" s="87"/>
      <c r="Y202" s="105"/>
      <c r="Z202" s="37"/>
    </row>
    <row r="203" spans="1:1024" s="31" customFormat="1" ht="30" hidden="1" x14ac:dyDescent="0.2">
      <c r="A203" s="106">
        <v>1</v>
      </c>
      <c r="B203" s="38"/>
      <c r="C203" s="107" t="s">
        <v>218</v>
      </c>
      <c r="D203" s="32" t="s">
        <v>206</v>
      </c>
      <c r="E203" s="108" t="s">
        <v>219</v>
      </c>
      <c r="F203" s="101">
        <f>G203+N203</f>
        <v>4000</v>
      </c>
      <c r="G203" s="102">
        <f>H203+I203+J203+K203+L203+M203</f>
        <v>4000</v>
      </c>
      <c r="H203" s="102"/>
      <c r="I203" s="81"/>
      <c r="J203" s="102">
        <v>4000</v>
      </c>
      <c r="K203" s="81"/>
      <c r="L203" s="81"/>
      <c r="M203" s="81"/>
      <c r="N203" s="81"/>
      <c r="O203" s="103"/>
      <c r="P203" s="102"/>
      <c r="Q203" s="102"/>
      <c r="R203" s="73"/>
      <c r="S203" s="102"/>
      <c r="T203" s="73"/>
      <c r="U203" s="73"/>
      <c r="V203" s="73"/>
      <c r="W203" s="104"/>
      <c r="X203" s="87"/>
      <c r="Y203" s="105"/>
      <c r="Z203" s="37"/>
    </row>
    <row r="204" spans="1:1024" s="12" customFormat="1" ht="30" hidden="1" x14ac:dyDescent="0.25">
      <c r="A204" s="106">
        <v>2</v>
      </c>
      <c r="B204" s="109"/>
      <c r="C204" s="110" t="s">
        <v>220</v>
      </c>
      <c r="D204" s="32" t="s">
        <v>206</v>
      </c>
      <c r="E204" s="108" t="s">
        <v>221</v>
      </c>
      <c r="F204" s="111">
        <v>0</v>
      </c>
      <c r="G204" s="111"/>
      <c r="H204" s="111"/>
      <c r="I204" s="111"/>
      <c r="J204" s="111"/>
      <c r="K204" s="111"/>
      <c r="L204" s="111"/>
      <c r="M204" s="111"/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  <c r="Y204" s="111"/>
      <c r="Z204" s="11"/>
    </row>
    <row r="205" spans="1:1024" s="12" customFormat="1" ht="30" hidden="1" x14ac:dyDescent="0.25">
      <c r="A205" s="106">
        <v>3</v>
      </c>
      <c r="B205" s="109"/>
      <c r="C205" s="107" t="s">
        <v>222</v>
      </c>
      <c r="D205" s="32" t="s">
        <v>206</v>
      </c>
      <c r="E205" s="108" t="s">
        <v>223</v>
      </c>
      <c r="F205" s="111">
        <v>0</v>
      </c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  <c r="W205" s="111"/>
      <c r="X205" s="111"/>
      <c r="Y205" s="111"/>
      <c r="Z205" s="11"/>
    </row>
    <row r="206" spans="1:1024" s="12" customFormat="1" ht="90.75" hidden="1" x14ac:dyDescent="0.25">
      <c r="A206" s="106">
        <v>4</v>
      </c>
      <c r="B206" s="109"/>
      <c r="C206" s="112" t="s">
        <v>224</v>
      </c>
      <c r="D206" s="32" t="s">
        <v>206</v>
      </c>
      <c r="E206" s="80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1"/>
    </row>
    <row r="207" spans="1:1024" s="12" customFormat="1" hidden="1" x14ac:dyDescent="0.25">
      <c r="A207" s="106">
        <v>5</v>
      </c>
      <c r="B207" s="113"/>
      <c r="C207" s="112" t="s">
        <v>225</v>
      </c>
      <c r="D207" s="32" t="s">
        <v>206</v>
      </c>
      <c r="E207" s="80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1"/>
    </row>
    <row r="208" spans="1:1024" s="12" customFormat="1" ht="30.75" hidden="1" x14ac:dyDescent="0.25">
      <c r="A208" s="106">
        <v>6</v>
      </c>
      <c r="B208" s="1"/>
      <c r="C208" s="112" t="s">
        <v>226</v>
      </c>
      <c r="D208" s="32" t="s">
        <v>206</v>
      </c>
      <c r="E208" s="80"/>
      <c r="F208" s="1">
        <v>0</v>
      </c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1"/>
    </row>
    <row r="209" spans="1:1024" s="12" customFormat="1" ht="30" hidden="1" x14ac:dyDescent="0.25">
      <c r="A209" s="106">
        <v>7</v>
      </c>
      <c r="B209" s="1"/>
      <c r="C209" s="114" t="s">
        <v>227</v>
      </c>
      <c r="D209" s="109" t="s">
        <v>206</v>
      </c>
      <c r="E209" s="80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1"/>
    </row>
    <row r="210" spans="1:1024" s="12" customFormat="1" hidden="1" x14ac:dyDescent="0.25">
      <c r="A210" s="106">
        <v>8</v>
      </c>
      <c r="B210" s="1"/>
      <c r="C210" s="114" t="s">
        <v>228</v>
      </c>
      <c r="D210" s="109" t="s">
        <v>206</v>
      </c>
      <c r="E210" s="80"/>
      <c r="F210" s="1">
        <v>10</v>
      </c>
      <c r="G210" s="1">
        <v>10</v>
      </c>
      <c r="H210" s="1"/>
      <c r="I210" s="1"/>
      <c r="J210" s="1">
        <v>10</v>
      </c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1"/>
    </row>
    <row r="211" spans="1:1024" s="12" customFormat="1" hidden="1" x14ac:dyDescent="0.25">
      <c r="A211" s="106">
        <v>9</v>
      </c>
      <c r="B211" s="1"/>
      <c r="C211" s="114" t="s">
        <v>229</v>
      </c>
      <c r="D211" s="109" t="s">
        <v>206</v>
      </c>
      <c r="E211" s="80"/>
      <c r="F211" s="1">
        <v>0</v>
      </c>
      <c r="G211" s="1">
        <v>0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1"/>
    </row>
    <row r="212" spans="1:1024" s="12" customFormat="1" ht="30" hidden="1" x14ac:dyDescent="0.25">
      <c r="A212" s="106">
        <v>10</v>
      </c>
      <c r="B212" s="1"/>
      <c r="C212" s="79" t="s">
        <v>230</v>
      </c>
      <c r="D212" s="1" t="s">
        <v>212</v>
      </c>
      <c r="E212" s="80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1"/>
    </row>
    <row r="213" spans="1:1024" s="12" customFormat="1" ht="30" hidden="1" x14ac:dyDescent="0.25">
      <c r="A213" s="115">
        <v>11</v>
      </c>
      <c r="B213" s="1"/>
      <c r="C213" s="79" t="s">
        <v>231</v>
      </c>
      <c r="D213" s="1"/>
      <c r="E213" s="80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1"/>
    </row>
    <row r="214" spans="1:1024" hidden="1" x14ac:dyDescent="0.25"/>
    <row r="215" spans="1:1024" s="2" customFormat="1" hidden="1" x14ac:dyDescent="0.25">
      <c r="A215" s="1"/>
      <c r="B215" s="73"/>
      <c r="C215" s="116" t="s">
        <v>232</v>
      </c>
      <c r="D215" s="117"/>
      <c r="E215" s="5"/>
      <c r="F215" s="7"/>
      <c r="G215" s="7"/>
      <c r="H215" s="7"/>
      <c r="I215" s="7"/>
      <c r="J215" s="7"/>
      <c r="K215" s="7"/>
      <c r="L215" s="7"/>
      <c r="M215" s="7"/>
      <c r="N215" s="7"/>
      <c r="W215" s="9"/>
      <c r="X215" s="10"/>
      <c r="Y215" s="10"/>
      <c r="Z215" s="11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2"/>
      <c r="DF215" s="12"/>
      <c r="DG215" s="12"/>
      <c r="DH215" s="12"/>
      <c r="DI215" s="12"/>
      <c r="DJ215" s="12"/>
      <c r="DK215" s="12"/>
      <c r="DL215" s="12"/>
      <c r="DM215" s="12"/>
      <c r="DN215" s="12"/>
      <c r="DO215" s="12"/>
      <c r="DP215" s="12"/>
      <c r="DQ215" s="12"/>
      <c r="DR215" s="12"/>
      <c r="DS215" s="12"/>
      <c r="DT215" s="12"/>
      <c r="DU215" s="12"/>
      <c r="DV215" s="12"/>
      <c r="DW215" s="12"/>
      <c r="DX215" s="12"/>
      <c r="DY215" s="12"/>
      <c r="DZ215" s="12"/>
      <c r="EA215" s="12"/>
      <c r="EB215" s="12"/>
      <c r="EC215" s="12"/>
      <c r="ED215" s="12"/>
      <c r="EE215" s="12"/>
      <c r="EF215" s="12"/>
      <c r="EG215" s="12"/>
      <c r="EH215" s="12"/>
      <c r="EI215" s="12"/>
      <c r="EJ215" s="12"/>
      <c r="EK215" s="12"/>
      <c r="EL215" s="12"/>
      <c r="EM215" s="12"/>
      <c r="EN215" s="12"/>
      <c r="EO215" s="12"/>
      <c r="EP215" s="12"/>
      <c r="EQ215" s="12"/>
      <c r="ER215" s="12"/>
      <c r="ES215" s="12"/>
      <c r="ET215" s="12"/>
      <c r="EU215" s="12"/>
      <c r="EV215" s="12"/>
      <c r="EW215" s="12"/>
      <c r="EX215" s="12"/>
      <c r="EY215" s="12"/>
      <c r="EZ215" s="12"/>
      <c r="FA215" s="12"/>
      <c r="FB215" s="12"/>
      <c r="FC215" s="12"/>
      <c r="FD215" s="12"/>
      <c r="FE215" s="12"/>
      <c r="FF215" s="12"/>
      <c r="FG215" s="12"/>
      <c r="FH215" s="12"/>
      <c r="FI215" s="12"/>
      <c r="FJ215" s="12"/>
      <c r="FK215" s="12"/>
      <c r="FL215" s="12"/>
      <c r="FM215" s="12"/>
      <c r="FN215" s="12"/>
      <c r="FO215" s="12"/>
      <c r="FP215" s="12"/>
      <c r="FQ215" s="12"/>
      <c r="FR215" s="12"/>
      <c r="FS215" s="12"/>
      <c r="FT215" s="12"/>
      <c r="FU215" s="12"/>
      <c r="FV215" s="12"/>
      <c r="FW215" s="12"/>
      <c r="FX215" s="12"/>
      <c r="FY215" s="12"/>
      <c r="FZ215" s="12"/>
      <c r="GA215" s="12"/>
      <c r="GB215" s="12"/>
      <c r="GC215" s="12"/>
      <c r="GD215" s="12"/>
      <c r="GE215" s="12"/>
      <c r="GF215" s="12"/>
      <c r="GG215" s="12"/>
      <c r="GH215" s="12"/>
      <c r="GI215" s="12"/>
      <c r="GJ215" s="12"/>
      <c r="GK215" s="12"/>
      <c r="GL215" s="12"/>
      <c r="GM215" s="12"/>
      <c r="GN215" s="12"/>
      <c r="GO215" s="12"/>
      <c r="GP215" s="12"/>
      <c r="GQ215" s="12"/>
      <c r="GR215" s="12"/>
      <c r="GS215" s="12"/>
      <c r="GT215" s="12"/>
      <c r="GU215" s="12"/>
      <c r="GV215" s="12"/>
      <c r="GW215" s="12"/>
      <c r="GX215" s="12"/>
      <c r="GY215" s="12"/>
      <c r="GZ215" s="12"/>
      <c r="HA215" s="12"/>
      <c r="HB215" s="12"/>
      <c r="HC215" s="12"/>
      <c r="HD215" s="12"/>
      <c r="HE215" s="12"/>
      <c r="HF215" s="12"/>
      <c r="HG215" s="12"/>
      <c r="HH215" s="12"/>
      <c r="HI215" s="12"/>
      <c r="HJ215" s="12"/>
      <c r="HK215" s="12"/>
      <c r="HL215" s="12"/>
      <c r="HM215" s="12"/>
      <c r="HN215" s="12"/>
      <c r="HO215" s="12"/>
      <c r="HP215" s="12"/>
      <c r="HQ215" s="12"/>
      <c r="HR215" s="12"/>
      <c r="HS215" s="12"/>
      <c r="HT215" s="12"/>
      <c r="HU215" s="12"/>
      <c r="HV215" s="12"/>
      <c r="HW215" s="12"/>
      <c r="HX215" s="12"/>
      <c r="HY215" s="12"/>
      <c r="HZ215" s="12"/>
      <c r="IA215" s="12"/>
      <c r="IB215" s="12"/>
      <c r="IC215" s="12"/>
      <c r="ID215" s="12"/>
      <c r="IE215" s="12"/>
      <c r="IF215" s="12"/>
      <c r="IG215" s="12"/>
      <c r="IH215" s="12"/>
      <c r="II215" s="12"/>
      <c r="IJ215" s="12"/>
      <c r="IK215" s="12"/>
      <c r="IL215" s="12"/>
      <c r="IM215" s="12"/>
      <c r="IN215" s="12"/>
      <c r="IO215" s="12"/>
      <c r="IP215" s="12"/>
      <c r="IQ215" s="12"/>
      <c r="IR215" s="12"/>
      <c r="IS215" s="12"/>
      <c r="IT215" s="12"/>
      <c r="IU215" s="12"/>
      <c r="IV215" s="12"/>
      <c r="IW215" s="12"/>
      <c r="IX215" s="12"/>
      <c r="IY215" s="12"/>
      <c r="IZ215" s="12"/>
      <c r="JA215" s="12"/>
      <c r="JB215" s="12"/>
      <c r="JC215" s="12"/>
      <c r="JD215" s="12"/>
      <c r="JE215" s="12"/>
      <c r="JF215" s="12"/>
      <c r="JG215" s="12"/>
      <c r="JH215" s="12"/>
      <c r="JI215" s="12"/>
      <c r="JJ215" s="12"/>
      <c r="JK215" s="12"/>
      <c r="JL215" s="12"/>
      <c r="JM215" s="12"/>
      <c r="JN215" s="12"/>
      <c r="JO215" s="12"/>
      <c r="JP215" s="12"/>
      <c r="JQ215" s="12"/>
      <c r="JR215" s="12"/>
      <c r="JS215" s="12"/>
      <c r="JT215" s="12"/>
      <c r="JU215" s="12"/>
      <c r="JV215" s="12"/>
      <c r="JW215" s="12"/>
      <c r="JX215" s="12"/>
      <c r="JY215" s="12"/>
      <c r="JZ215" s="12"/>
      <c r="KA215" s="12"/>
      <c r="KB215" s="12"/>
      <c r="KC215" s="12"/>
      <c r="KD215" s="12"/>
      <c r="KE215" s="12"/>
      <c r="KF215" s="12"/>
      <c r="KG215" s="12"/>
      <c r="KH215" s="12"/>
      <c r="KI215" s="12"/>
      <c r="KJ215" s="12"/>
      <c r="KK215" s="12"/>
      <c r="KL215" s="12"/>
      <c r="KM215" s="12"/>
      <c r="KN215" s="12"/>
      <c r="KO215" s="12"/>
      <c r="KP215" s="12"/>
      <c r="KQ215" s="12"/>
      <c r="KR215" s="12"/>
      <c r="KS215" s="12"/>
      <c r="KT215" s="12"/>
      <c r="KU215" s="12"/>
      <c r="KV215" s="12"/>
      <c r="KW215" s="12"/>
      <c r="KX215" s="12"/>
      <c r="KY215" s="12"/>
      <c r="KZ215" s="12"/>
      <c r="LA215" s="12"/>
      <c r="LB215" s="12"/>
      <c r="LC215" s="12"/>
      <c r="LD215" s="12"/>
      <c r="LE215" s="12"/>
      <c r="LF215" s="12"/>
      <c r="LG215" s="12"/>
      <c r="LH215" s="12"/>
      <c r="LI215" s="12"/>
      <c r="LJ215" s="12"/>
      <c r="LK215" s="12"/>
      <c r="LL215" s="12"/>
      <c r="LM215" s="12"/>
      <c r="LN215" s="12"/>
      <c r="LO215" s="12"/>
      <c r="LP215" s="12"/>
      <c r="LQ215" s="12"/>
      <c r="LR215" s="12"/>
      <c r="LS215" s="12"/>
      <c r="LT215" s="12"/>
      <c r="LU215" s="12"/>
      <c r="LV215" s="12"/>
      <c r="LW215" s="12"/>
      <c r="LX215" s="12"/>
      <c r="LY215" s="12"/>
      <c r="LZ215" s="12"/>
      <c r="MA215" s="12"/>
      <c r="MB215" s="12"/>
      <c r="MC215" s="12"/>
      <c r="MD215" s="12"/>
      <c r="ME215" s="12"/>
      <c r="MF215" s="12"/>
      <c r="MG215" s="12"/>
      <c r="MH215" s="12"/>
      <c r="MI215" s="12"/>
      <c r="MJ215" s="12"/>
      <c r="MK215" s="12"/>
      <c r="ML215" s="12"/>
      <c r="MM215" s="12"/>
      <c r="MN215" s="12"/>
      <c r="MO215" s="12"/>
      <c r="MP215" s="12"/>
      <c r="MQ215" s="12"/>
      <c r="MR215" s="12"/>
      <c r="MS215" s="12"/>
      <c r="MT215" s="12"/>
      <c r="MU215" s="12"/>
      <c r="MV215" s="12"/>
      <c r="MW215" s="12"/>
      <c r="MX215" s="12"/>
      <c r="MY215" s="12"/>
      <c r="MZ215" s="12"/>
      <c r="NA215" s="12"/>
      <c r="NB215" s="12"/>
      <c r="NC215" s="12"/>
      <c r="ND215" s="12"/>
      <c r="NE215" s="12"/>
      <c r="NF215" s="12"/>
      <c r="NG215" s="12"/>
      <c r="NH215" s="12"/>
      <c r="NI215" s="12"/>
      <c r="NJ215" s="12"/>
      <c r="NK215" s="12"/>
      <c r="NL215" s="12"/>
      <c r="NM215" s="12"/>
      <c r="NN215" s="12"/>
      <c r="NO215" s="12"/>
      <c r="NP215" s="12"/>
      <c r="NQ215" s="12"/>
      <c r="NR215" s="12"/>
      <c r="NS215" s="12"/>
      <c r="NT215" s="12"/>
      <c r="NU215" s="12"/>
      <c r="NV215" s="12"/>
      <c r="NW215" s="12"/>
      <c r="NX215" s="12"/>
      <c r="NY215" s="12"/>
      <c r="NZ215" s="12"/>
      <c r="OA215" s="12"/>
      <c r="OB215" s="12"/>
      <c r="OC215" s="12"/>
      <c r="OD215" s="12"/>
      <c r="OE215" s="12"/>
      <c r="OF215" s="12"/>
      <c r="OG215" s="12"/>
      <c r="OH215" s="12"/>
      <c r="OI215" s="12"/>
      <c r="OJ215" s="12"/>
      <c r="OK215" s="12"/>
      <c r="OL215" s="12"/>
      <c r="OM215" s="12"/>
      <c r="ON215" s="12"/>
      <c r="OO215" s="12"/>
      <c r="OP215" s="12"/>
      <c r="OQ215" s="12"/>
      <c r="OR215" s="12"/>
      <c r="OS215" s="12"/>
      <c r="OT215" s="12"/>
      <c r="OU215" s="12"/>
      <c r="OV215" s="12"/>
      <c r="OW215" s="12"/>
      <c r="OX215" s="12"/>
      <c r="OY215" s="12"/>
      <c r="OZ215" s="12"/>
      <c r="PA215" s="12"/>
      <c r="PB215" s="12"/>
      <c r="PC215" s="12"/>
      <c r="PD215" s="12"/>
      <c r="PE215" s="12"/>
      <c r="PF215" s="12"/>
      <c r="PG215" s="12"/>
      <c r="PH215" s="12"/>
      <c r="PI215" s="12"/>
      <c r="PJ215" s="12"/>
      <c r="PK215" s="12"/>
      <c r="PL215" s="12"/>
      <c r="PM215" s="12"/>
      <c r="PN215" s="12"/>
      <c r="PO215" s="12"/>
      <c r="PP215" s="12"/>
      <c r="PQ215" s="12"/>
      <c r="PR215" s="12"/>
      <c r="PS215" s="12"/>
      <c r="PT215" s="12"/>
      <c r="PU215" s="12"/>
      <c r="PV215" s="12"/>
      <c r="PW215" s="12"/>
      <c r="PX215" s="12"/>
      <c r="PY215" s="12"/>
      <c r="PZ215" s="12"/>
      <c r="QA215" s="12"/>
      <c r="QB215" s="12"/>
      <c r="QC215" s="12"/>
      <c r="QD215" s="12"/>
      <c r="QE215" s="12"/>
      <c r="QF215" s="12"/>
      <c r="QG215" s="12"/>
      <c r="QH215" s="12"/>
      <c r="QI215" s="12"/>
      <c r="QJ215" s="12"/>
      <c r="QK215" s="12"/>
      <c r="QL215" s="12"/>
      <c r="QM215" s="12"/>
      <c r="QN215" s="12"/>
      <c r="QO215" s="12"/>
      <c r="QP215" s="12"/>
      <c r="QQ215" s="12"/>
      <c r="QR215" s="12"/>
      <c r="QS215" s="12"/>
      <c r="QT215" s="12"/>
      <c r="QU215" s="12"/>
      <c r="QV215" s="12"/>
      <c r="QW215" s="12"/>
      <c r="QX215" s="12"/>
      <c r="QY215" s="12"/>
      <c r="QZ215" s="12"/>
      <c r="RA215" s="12"/>
      <c r="RB215" s="12"/>
      <c r="RC215" s="12"/>
      <c r="RD215" s="12"/>
      <c r="RE215" s="12"/>
      <c r="RF215" s="12"/>
      <c r="RG215" s="12"/>
      <c r="RH215" s="12"/>
      <c r="RI215" s="12"/>
      <c r="RJ215" s="12"/>
      <c r="RK215" s="12"/>
      <c r="RL215" s="12"/>
      <c r="RM215" s="12"/>
      <c r="RN215" s="12"/>
      <c r="RO215" s="12"/>
      <c r="RP215" s="12"/>
      <c r="RQ215" s="12"/>
      <c r="RR215" s="12"/>
      <c r="RS215" s="12"/>
      <c r="RT215" s="12"/>
      <c r="RU215" s="12"/>
      <c r="RV215" s="12"/>
      <c r="RW215" s="12"/>
      <c r="RX215" s="12"/>
      <c r="RY215" s="12"/>
      <c r="RZ215" s="12"/>
      <c r="SA215" s="12"/>
      <c r="SB215" s="12"/>
      <c r="SC215" s="12"/>
      <c r="SD215" s="12"/>
      <c r="SE215" s="12"/>
      <c r="SF215" s="12"/>
      <c r="SG215" s="12"/>
      <c r="SH215" s="12"/>
      <c r="SI215" s="12"/>
      <c r="SJ215" s="12"/>
      <c r="SK215" s="12"/>
      <c r="SL215" s="12"/>
      <c r="SM215" s="12"/>
      <c r="SN215" s="12"/>
      <c r="SO215" s="12"/>
      <c r="SP215" s="12"/>
      <c r="SQ215" s="12"/>
      <c r="SR215" s="12"/>
      <c r="SS215" s="12"/>
      <c r="ST215" s="12"/>
      <c r="SU215" s="12"/>
      <c r="SV215" s="12"/>
      <c r="SW215" s="12"/>
      <c r="SX215" s="12"/>
      <c r="SY215" s="12"/>
      <c r="SZ215" s="12"/>
      <c r="TA215" s="12"/>
      <c r="TB215" s="12"/>
      <c r="TC215" s="12"/>
      <c r="TD215" s="12"/>
      <c r="TE215" s="12"/>
      <c r="TF215" s="12"/>
      <c r="TG215" s="12"/>
      <c r="TH215" s="12"/>
      <c r="TI215" s="12"/>
      <c r="TJ215" s="12"/>
      <c r="TK215" s="12"/>
      <c r="TL215" s="12"/>
      <c r="TM215" s="12"/>
      <c r="TN215" s="12"/>
      <c r="TO215" s="12"/>
      <c r="TP215" s="12"/>
      <c r="TQ215" s="12"/>
      <c r="TR215" s="12"/>
      <c r="TS215" s="12"/>
      <c r="TT215" s="12"/>
      <c r="TU215" s="12"/>
      <c r="TV215" s="12"/>
      <c r="TW215" s="12"/>
      <c r="TX215" s="12"/>
      <c r="TY215" s="12"/>
      <c r="TZ215" s="12"/>
      <c r="UA215" s="12"/>
      <c r="UB215" s="12"/>
      <c r="UC215" s="12"/>
      <c r="UD215" s="12"/>
      <c r="UE215" s="12"/>
      <c r="UF215" s="12"/>
      <c r="UG215" s="12"/>
      <c r="UH215" s="12"/>
      <c r="UI215" s="12"/>
      <c r="UJ215" s="12"/>
      <c r="UK215" s="12"/>
      <c r="UL215" s="12"/>
      <c r="UM215" s="12"/>
      <c r="UN215" s="12"/>
      <c r="UO215" s="12"/>
      <c r="UP215" s="12"/>
      <c r="UQ215" s="12"/>
      <c r="UR215" s="12"/>
      <c r="US215" s="12"/>
      <c r="UT215" s="12"/>
      <c r="UU215" s="12"/>
      <c r="UV215" s="12"/>
      <c r="UW215" s="12"/>
      <c r="UX215" s="12"/>
      <c r="UY215" s="12"/>
      <c r="UZ215" s="12"/>
      <c r="VA215" s="12"/>
      <c r="VB215" s="12"/>
      <c r="VC215" s="12"/>
      <c r="VD215" s="12"/>
      <c r="VE215" s="12"/>
      <c r="VF215" s="12"/>
      <c r="VG215" s="12"/>
      <c r="VH215" s="12"/>
      <c r="VI215" s="12"/>
      <c r="VJ215" s="12"/>
      <c r="VK215" s="12"/>
      <c r="VL215" s="12"/>
      <c r="VM215" s="12"/>
      <c r="VN215" s="12"/>
      <c r="VO215" s="12"/>
      <c r="VP215" s="12"/>
      <c r="VQ215" s="12"/>
      <c r="VR215" s="12"/>
      <c r="VS215" s="12"/>
      <c r="VT215" s="12"/>
      <c r="VU215" s="12"/>
      <c r="VV215" s="12"/>
      <c r="VW215" s="12"/>
      <c r="VX215" s="12"/>
      <c r="VY215" s="12"/>
      <c r="VZ215" s="12"/>
      <c r="WA215" s="12"/>
      <c r="WB215" s="12"/>
      <c r="WC215" s="12"/>
      <c r="WD215" s="12"/>
      <c r="WE215" s="12"/>
      <c r="WF215" s="12"/>
      <c r="WG215" s="12"/>
      <c r="WH215" s="12"/>
      <c r="WI215" s="12"/>
      <c r="WJ215" s="12"/>
      <c r="WK215" s="12"/>
      <c r="WL215" s="12"/>
      <c r="WM215" s="12"/>
      <c r="WN215" s="12"/>
      <c r="WO215" s="12"/>
      <c r="WP215" s="12"/>
      <c r="WQ215" s="12"/>
      <c r="WR215" s="12"/>
      <c r="WS215" s="12"/>
      <c r="WT215" s="12"/>
      <c r="WU215" s="12"/>
      <c r="WV215" s="12"/>
      <c r="WW215" s="12"/>
      <c r="WX215" s="12"/>
      <c r="WY215" s="12"/>
      <c r="WZ215" s="12"/>
      <c r="XA215" s="12"/>
      <c r="XB215" s="12"/>
      <c r="XC215" s="12"/>
      <c r="XD215" s="12"/>
      <c r="XE215" s="12"/>
      <c r="XF215" s="12"/>
      <c r="XG215" s="12"/>
      <c r="XH215" s="12"/>
      <c r="XI215" s="12"/>
      <c r="XJ215" s="12"/>
      <c r="XK215" s="12"/>
      <c r="XL215" s="12"/>
      <c r="XM215" s="12"/>
      <c r="XN215" s="12"/>
      <c r="XO215" s="12"/>
      <c r="XP215" s="12"/>
      <c r="XQ215" s="12"/>
      <c r="XR215" s="12"/>
      <c r="XS215" s="12"/>
      <c r="XT215" s="12"/>
      <c r="XU215" s="12"/>
      <c r="XV215" s="12"/>
      <c r="XW215" s="12"/>
      <c r="XX215" s="12"/>
      <c r="XY215" s="12"/>
      <c r="XZ215" s="12"/>
      <c r="YA215" s="12"/>
      <c r="YB215" s="12"/>
      <c r="YC215" s="12"/>
      <c r="YD215" s="12"/>
      <c r="YE215" s="12"/>
      <c r="YF215" s="12"/>
      <c r="YG215" s="12"/>
      <c r="YH215" s="12"/>
      <c r="YI215" s="12"/>
      <c r="YJ215" s="12"/>
      <c r="YK215" s="12"/>
      <c r="YL215" s="12"/>
      <c r="YM215" s="12"/>
      <c r="YN215" s="12"/>
      <c r="YO215" s="12"/>
      <c r="YP215" s="12"/>
      <c r="YQ215" s="12"/>
      <c r="YR215" s="12"/>
      <c r="YS215" s="12"/>
      <c r="YT215" s="12"/>
      <c r="YU215" s="12"/>
      <c r="YV215" s="12"/>
      <c r="YW215" s="12"/>
      <c r="YX215" s="12"/>
      <c r="YY215" s="12"/>
      <c r="YZ215" s="12"/>
      <c r="ZA215" s="12"/>
      <c r="ZB215" s="12"/>
      <c r="ZC215" s="12"/>
      <c r="ZD215" s="12"/>
      <c r="ZE215" s="12"/>
      <c r="ZF215" s="12"/>
      <c r="ZG215" s="12"/>
      <c r="ZH215" s="12"/>
      <c r="ZI215" s="12"/>
      <c r="ZJ215" s="12"/>
      <c r="ZK215" s="12"/>
      <c r="ZL215" s="12"/>
      <c r="ZM215" s="12"/>
      <c r="ZN215" s="12"/>
      <c r="ZO215" s="12"/>
      <c r="ZP215" s="12"/>
      <c r="ZQ215" s="12"/>
      <c r="ZR215" s="12"/>
      <c r="ZS215" s="12"/>
      <c r="ZT215" s="12"/>
      <c r="ZU215" s="12"/>
      <c r="ZV215" s="12"/>
      <c r="ZW215" s="12"/>
      <c r="ZX215" s="12"/>
      <c r="ZY215" s="12"/>
      <c r="ZZ215" s="12"/>
      <c r="AAA215" s="12"/>
      <c r="AAB215" s="12"/>
      <c r="AAC215" s="12"/>
      <c r="AAD215" s="12"/>
      <c r="AAE215" s="12"/>
      <c r="AAF215" s="12"/>
      <c r="AAG215" s="12"/>
      <c r="AAH215" s="12"/>
      <c r="AAI215" s="12"/>
      <c r="AAJ215" s="12"/>
      <c r="AAK215" s="12"/>
      <c r="AAL215" s="12"/>
      <c r="AAM215" s="12"/>
      <c r="AAN215" s="12"/>
      <c r="AAO215" s="12"/>
      <c r="AAP215" s="12"/>
      <c r="AAQ215" s="12"/>
      <c r="AAR215" s="12"/>
      <c r="AAS215" s="12"/>
      <c r="AAT215" s="12"/>
      <c r="AAU215" s="12"/>
      <c r="AAV215" s="12"/>
      <c r="AAW215" s="12"/>
      <c r="AAX215" s="12"/>
      <c r="AAY215" s="12"/>
      <c r="AAZ215" s="12"/>
      <c r="ABA215" s="12"/>
      <c r="ABB215" s="12"/>
      <c r="ABC215" s="12"/>
      <c r="ABD215" s="12"/>
      <c r="ABE215" s="12"/>
      <c r="ABF215" s="12"/>
      <c r="ABG215" s="12"/>
      <c r="ABH215" s="12"/>
      <c r="ABI215" s="12"/>
      <c r="ABJ215" s="12"/>
      <c r="ABK215" s="12"/>
      <c r="ABL215" s="12"/>
      <c r="ABM215" s="12"/>
      <c r="ABN215" s="12"/>
      <c r="ABO215" s="12"/>
      <c r="ABP215" s="12"/>
      <c r="ABQ215" s="12"/>
      <c r="ABR215" s="12"/>
      <c r="ABS215" s="12"/>
      <c r="ABT215" s="12"/>
      <c r="ABU215" s="12"/>
      <c r="ABV215" s="12"/>
      <c r="ABW215" s="12"/>
      <c r="ABX215" s="12"/>
      <c r="ABY215" s="12"/>
      <c r="ABZ215" s="12"/>
      <c r="ACA215" s="12"/>
      <c r="ACB215" s="12"/>
      <c r="ACC215" s="12"/>
      <c r="ACD215" s="12"/>
      <c r="ACE215" s="12"/>
      <c r="ACF215" s="12"/>
      <c r="ACG215" s="12"/>
      <c r="ACH215" s="12"/>
      <c r="ACI215" s="12"/>
      <c r="ACJ215" s="12"/>
      <c r="ACK215" s="12"/>
      <c r="ACL215" s="12"/>
      <c r="ACM215" s="12"/>
      <c r="ACN215" s="12"/>
      <c r="ACO215" s="12"/>
      <c r="ACP215" s="12"/>
      <c r="ACQ215" s="12"/>
      <c r="ACR215" s="12"/>
      <c r="ACS215" s="12"/>
      <c r="ACT215" s="12"/>
      <c r="ACU215" s="12"/>
      <c r="ACV215" s="12"/>
      <c r="ACW215" s="12"/>
      <c r="ACX215" s="12"/>
      <c r="ACY215" s="12"/>
      <c r="ACZ215" s="12"/>
      <c r="ADA215" s="12"/>
      <c r="ADB215" s="12"/>
      <c r="ADC215" s="12"/>
      <c r="ADD215" s="12"/>
      <c r="ADE215" s="12"/>
      <c r="ADF215" s="12"/>
      <c r="ADG215" s="12"/>
      <c r="ADH215" s="12"/>
      <c r="ADI215" s="12"/>
      <c r="ADJ215" s="12"/>
      <c r="ADK215" s="12"/>
      <c r="ADL215" s="12"/>
      <c r="ADM215" s="12"/>
      <c r="ADN215" s="12"/>
      <c r="ADO215" s="12"/>
      <c r="ADP215" s="12"/>
      <c r="ADQ215" s="12"/>
      <c r="ADR215" s="12"/>
      <c r="ADS215" s="12"/>
      <c r="ADT215" s="12"/>
      <c r="ADU215" s="12"/>
      <c r="ADV215" s="12"/>
      <c r="ADW215" s="12"/>
      <c r="ADX215" s="12"/>
      <c r="ADY215" s="12"/>
      <c r="ADZ215" s="12"/>
      <c r="AEA215" s="12"/>
      <c r="AEB215" s="12"/>
      <c r="AEC215" s="12"/>
      <c r="AED215" s="12"/>
      <c r="AEE215" s="12"/>
      <c r="AEF215" s="12"/>
      <c r="AEG215" s="12"/>
      <c r="AEH215" s="12"/>
      <c r="AEI215" s="12"/>
      <c r="AEJ215" s="12"/>
      <c r="AEK215" s="12"/>
      <c r="AEL215" s="12"/>
      <c r="AEM215" s="12"/>
      <c r="AEN215" s="12"/>
      <c r="AEO215" s="12"/>
      <c r="AEP215" s="12"/>
      <c r="AEQ215" s="12"/>
      <c r="AER215" s="12"/>
      <c r="AES215" s="12"/>
      <c r="AET215" s="12"/>
      <c r="AEU215" s="12"/>
      <c r="AEV215" s="12"/>
      <c r="AEW215" s="12"/>
      <c r="AEX215" s="12"/>
      <c r="AEY215" s="12"/>
      <c r="AEZ215" s="12"/>
      <c r="AFA215" s="12"/>
      <c r="AFB215" s="12"/>
      <c r="AFC215" s="12"/>
      <c r="AFD215" s="12"/>
      <c r="AFE215" s="12"/>
      <c r="AFF215" s="12"/>
      <c r="AFG215" s="12"/>
      <c r="AFH215" s="12"/>
      <c r="AFI215" s="12"/>
      <c r="AFJ215" s="12"/>
      <c r="AFK215" s="12"/>
      <c r="AFL215" s="12"/>
      <c r="AFM215" s="12"/>
      <c r="AFN215" s="12"/>
      <c r="AFO215" s="12"/>
      <c r="AFP215" s="12"/>
      <c r="AFQ215" s="12"/>
      <c r="AFR215" s="12"/>
      <c r="AFS215" s="12"/>
      <c r="AFT215" s="12"/>
      <c r="AFU215" s="12"/>
      <c r="AFV215" s="12"/>
      <c r="AFW215" s="12"/>
      <c r="AFX215" s="12"/>
      <c r="AFY215" s="12"/>
      <c r="AFZ215" s="12"/>
      <c r="AGA215" s="12"/>
      <c r="AGB215" s="12"/>
      <c r="AGC215" s="12"/>
      <c r="AGD215" s="12"/>
      <c r="AGE215" s="12"/>
      <c r="AGF215" s="12"/>
      <c r="AGG215" s="12"/>
      <c r="AGH215" s="12"/>
      <c r="AGI215" s="12"/>
      <c r="AGJ215" s="12"/>
      <c r="AGK215" s="12"/>
      <c r="AGL215" s="12"/>
      <c r="AGM215" s="12"/>
      <c r="AGN215" s="12"/>
      <c r="AGO215" s="12"/>
      <c r="AGP215" s="12"/>
      <c r="AGQ215" s="12"/>
      <c r="AGR215" s="12"/>
      <c r="AGS215" s="12"/>
      <c r="AGT215" s="12"/>
      <c r="AGU215" s="12"/>
      <c r="AGV215" s="12"/>
      <c r="AGW215" s="12"/>
      <c r="AGX215" s="12"/>
      <c r="AGY215" s="12"/>
      <c r="AGZ215" s="12"/>
      <c r="AHA215" s="12"/>
      <c r="AHB215" s="12"/>
      <c r="AHC215" s="12"/>
      <c r="AHD215" s="12"/>
      <c r="AHE215" s="12"/>
      <c r="AHF215" s="12"/>
      <c r="AHG215" s="12"/>
      <c r="AHH215" s="12"/>
      <c r="AHI215" s="12"/>
      <c r="AHJ215" s="12"/>
      <c r="AHK215" s="12"/>
      <c r="AHL215" s="12"/>
      <c r="AHM215" s="12"/>
      <c r="AHN215" s="12"/>
      <c r="AHO215" s="12"/>
      <c r="AHP215" s="12"/>
      <c r="AHQ215" s="12"/>
      <c r="AHR215" s="12"/>
      <c r="AHS215" s="12"/>
      <c r="AHT215" s="12"/>
      <c r="AHU215" s="12"/>
      <c r="AHV215" s="12"/>
      <c r="AHW215" s="12"/>
      <c r="AHX215" s="12"/>
      <c r="AHY215" s="12"/>
      <c r="AHZ215" s="12"/>
      <c r="AIA215" s="12"/>
      <c r="AIB215" s="12"/>
      <c r="AIC215" s="12"/>
      <c r="AID215" s="12"/>
      <c r="AIE215" s="12"/>
      <c r="AIF215" s="12"/>
      <c r="AIG215" s="12"/>
      <c r="AIH215" s="12"/>
      <c r="AII215" s="12"/>
      <c r="AIJ215" s="12"/>
      <c r="AIK215" s="12"/>
      <c r="AIL215" s="12"/>
      <c r="AIM215" s="12"/>
      <c r="AIN215" s="12"/>
      <c r="AIO215" s="12"/>
      <c r="AIP215" s="12"/>
      <c r="AIQ215" s="12"/>
      <c r="AIR215" s="12"/>
      <c r="AIS215" s="12"/>
      <c r="AIT215" s="12"/>
      <c r="AIU215" s="12"/>
      <c r="AIV215" s="12"/>
      <c r="AIW215" s="12"/>
      <c r="AIX215" s="12"/>
      <c r="AIY215" s="12"/>
      <c r="AIZ215" s="12"/>
      <c r="AJA215" s="12"/>
      <c r="AJB215" s="12"/>
      <c r="AJC215" s="12"/>
      <c r="AJD215" s="12"/>
      <c r="AJE215" s="12"/>
      <c r="AJF215" s="12"/>
      <c r="AJG215" s="12"/>
      <c r="AJH215" s="12"/>
      <c r="AJI215" s="12"/>
      <c r="AJJ215" s="12"/>
      <c r="AJK215" s="12"/>
      <c r="AJL215" s="12"/>
      <c r="AJM215" s="12"/>
      <c r="AJN215" s="12"/>
      <c r="AJO215" s="12"/>
      <c r="AJP215" s="12"/>
      <c r="AJQ215" s="12"/>
      <c r="AJR215" s="12"/>
      <c r="AJS215" s="12"/>
      <c r="AJT215" s="12"/>
      <c r="AJU215" s="12"/>
      <c r="AJV215" s="12"/>
      <c r="AJW215" s="12"/>
      <c r="AJX215" s="12"/>
      <c r="AJY215" s="12"/>
      <c r="AJZ215" s="12"/>
      <c r="AKA215" s="12"/>
      <c r="AKB215" s="12"/>
      <c r="AKC215" s="12"/>
      <c r="AKD215" s="12"/>
      <c r="AKE215" s="12"/>
      <c r="AKF215" s="12"/>
      <c r="AKG215" s="12"/>
      <c r="AKH215" s="12"/>
      <c r="AKI215" s="12"/>
      <c r="AKJ215" s="12"/>
      <c r="AKK215" s="12"/>
      <c r="AKL215" s="12"/>
      <c r="AKM215" s="12"/>
      <c r="AKN215" s="12"/>
      <c r="AKO215" s="12"/>
      <c r="AKP215" s="12"/>
      <c r="AKQ215" s="12"/>
      <c r="AKR215" s="12"/>
      <c r="AKS215" s="12"/>
      <c r="AKT215" s="12"/>
      <c r="AKU215" s="12"/>
      <c r="AKV215" s="12"/>
      <c r="AKW215" s="12"/>
      <c r="AKX215" s="12"/>
      <c r="AKY215" s="12"/>
      <c r="AKZ215" s="12"/>
      <c r="ALA215" s="12"/>
      <c r="ALB215" s="12"/>
      <c r="ALC215" s="12"/>
      <c r="ALD215" s="12"/>
      <c r="ALE215" s="12"/>
      <c r="ALF215" s="12"/>
      <c r="ALG215" s="12"/>
      <c r="ALH215" s="12"/>
      <c r="ALI215" s="12"/>
      <c r="ALJ215" s="12"/>
      <c r="ALK215" s="12"/>
      <c r="ALL215" s="12"/>
      <c r="ALM215" s="12"/>
      <c r="ALN215" s="12"/>
      <c r="ALO215" s="12"/>
      <c r="ALP215" s="12"/>
      <c r="ALQ215" s="12"/>
      <c r="ALR215" s="12"/>
      <c r="ALS215" s="12"/>
      <c r="ALT215" s="12"/>
      <c r="ALU215" s="12"/>
      <c r="ALV215" s="12"/>
      <c r="ALW215" s="12"/>
      <c r="ALX215" s="12"/>
      <c r="ALY215" s="12"/>
      <c r="ALZ215" s="12"/>
      <c r="AMA215" s="12"/>
      <c r="AMB215" s="12"/>
      <c r="AMC215" s="12"/>
      <c r="AMD215" s="12"/>
      <c r="AME215" s="12"/>
      <c r="AMF215" s="12"/>
      <c r="AMG215" s="12"/>
      <c r="AMH215" s="12"/>
      <c r="AMI215" s="12"/>
      <c r="AMJ215" s="12"/>
    </row>
    <row r="216" spans="1:1024" s="2" customFormat="1" ht="15" hidden="1" x14ac:dyDescent="0.2">
      <c r="A216" s="118">
        <v>1</v>
      </c>
      <c r="B216" s="32"/>
      <c r="C216" s="119" t="s">
        <v>233</v>
      </c>
      <c r="D216" s="99" t="s">
        <v>207</v>
      </c>
      <c r="E216" s="120"/>
      <c r="F216" s="7"/>
      <c r="G216" s="7"/>
      <c r="H216" s="7"/>
      <c r="I216" s="7"/>
      <c r="J216" s="7"/>
      <c r="K216" s="7"/>
      <c r="L216" s="7"/>
      <c r="M216" s="7"/>
      <c r="N216" s="7"/>
      <c r="W216" s="9"/>
      <c r="X216" s="10"/>
      <c r="Y216" s="10"/>
      <c r="Z216" s="11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2"/>
      <c r="DF216" s="12"/>
      <c r="DG216" s="12"/>
      <c r="DH216" s="12"/>
      <c r="DI216" s="12"/>
      <c r="DJ216" s="12"/>
      <c r="DK216" s="12"/>
      <c r="DL216" s="12"/>
      <c r="DM216" s="12"/>
      <c r="DN216" s="12"/>
      <c r="DO216" s="12"/>
      <c r="DP216" s="12"/>
      <c r="DQ216" s="12"/>
      <c r="DR216" s="12"/>
      <c r="DS216" s="12"/>
      <c r="DT216" s="12"/>
      <c r="DU216" s="12"/>
      <c r="DV216" s="12"/>
      <c r="DW216" s="12"/>
      <c r="DX216" s="12"/>
      <c r="DY216" s="12"/>
      <c r="DZ216" s="12"/>
      <c r="EA216" s="12"/>
      <c r="EB216" s="12"/>
      <c r="EC216" s="12"/>
      <c r="ED216" s="12"/>
      <c r="EE216" s="12"/>
      <c r="EF216" s="12"/>
      <c r="EG216" s="12"/>
      <c r="EH216" s="12"/>
      <c r="EI216" s="12"/>
      <c r="EJ216" s="12"/>
      <c r="EK216" s="12"/>
      <c r="EL216" s="12"/>
      <c r="EM216" s="12"/>
      <c r="EN216" s="12"/>
      <c r="EO216" s="12"/>
      <c r="EP216" s="12"/>
      <c r="EQ216" s="12"/>
      <c r="ER216" s="12"/>
      <c r="ES216" s="12"/>
      <c r="ET216" s="12"/>
      <c r="EU216" s="12"/>
      <c r="EV216" s="12"/>
      <c r="EW216" s="12"/>
      <c r="EX216" s="12"/>
      <c r="EY216" s="12"/>
      <c r="EZ216" s="12"/>
      <c r="FA216" s="12"/>
      <c r="FB216" s="12"/>
      <c r="FC216" s="12"/>
      <c r="FD216" s="12"/>
      <c r="FE216" s="12"/>
      <c r="FF216" s="12"/>
      <c r="FG216" s="12"/>
      <c r="FH216" s="12"/>
      <c r="FI216" s="12"/>
      <c r="FJ216" s="12"/>
      <c r="FK216" s="12"/>
      <c r="FL216" s="12"/>
      <c r="FM216" s="12"/>
      <c r="FN216" s="12"/>
      <c r="FO216" s="12"/>
      <c r="FP216" s="12"/>
      <c r="FQ216" s="12"/>
      <c r="FR216" s="12"/>
      <c r="FS216" s="12"/>
      <c r="FT216" s="12"/>
      <c r="FU216" s="12"/>
      <c r="FV216" s="12"/>
      <c r="FW216" s="12"/>
      <c r="FX216" s="12"/>
      <c r="FY216" s="12"/>
      <c r="FZ216" s="12"/>
      <c r="GA216" s="12"/>
      <c r="GB216" s="12"/>
      <c r="GC216" s="12"/>
      <c r="GD216" s="12"/>
      <c r="GE216" s="12"/>
      <c r="GF216" s="12"/>
      <c r="GG216" s="12"/>
      <c r="GH216" s="12"/>
      <c r="GI216" s="12"/>
      <c r="GJ216" s="12"/>
      <c r="GK216" s="12"/>
      <c r="GL216" s="12"/>
      <c r="GM216" s="12"/>
      <c r="GN216" s="12"/>
      <c r="GO216" s="12"/>
      <c r="GP216" s="12"/>
      <c r="GQ216" s="12"/>
      <c r="GR216" s="12"/>
      <c r="GS216" s="12"/>
      <c r="GT216" s="12"/>
      <c r="GU216" s="12"/>
      <c r="GV216" s="12"/>
      <c r="GW216" s="12"/>
      <c r="GX216" s="12"/>
      <c r="GY216" s="12"/>
      <c r="GZ216" s="12"/>
      <c r="HA216" s="12"/>
      <c r="HB216" s="12"/>
      <c r="HC216" s="12"/>
      <c r="HD216" s="12"/>
      <c r="HE216" s="12"/>
      <c r="HF216" s="12"/>
      <c r="HG216" s="12"/>
      <c r="HH216" s="12"/>
      <c r="HI216" s="12"/>
      <c r="HJ216" s="12"/>
      <c r="HK216" s="12"/>
      <c r="HL216" s="12"/>
      <c r="HM216" s="12"/>
      <c r="HN216" s="12"/>
      <c r="HO216" s="12"/>
      <c r="HP216" s="12"/>
      <c r="HQ216" s="12"/>
      <c r="HR216" s="12"/>
      <c r="HS216" s="12"/>
      <c r="HT216" s="12"/>
      <c r="HU216" s="12"/>
      <c r="HV216" s="12"/>
      <c r="HW216" s="12"/>
      <c r="HX216" s="12"/>
      <c r="HY216" s="12"/>
      <c r="HZ216" s="12"/>
      <c r="IA216" s="12"/>
      <c r="IB216" s="12"/>
      <c r="IC216" s="12"/>
      <c r="ID216" s="12"/>
      <c r="IE216" s="12"/>
      <c r="IF216" s="12"/>
      <c r="IG216" s="12"/>
      <c r="IH216" s="12"/>
      <c r="II216" s="12"/>
      <c r="IJ216" s="12"/>
      <c r="IK216" s="12"/>
      <c r="IL216" s="12"/>
      <c r="IM216" s="12"/>
      <c r="IN216" s="12"/>
      <c r="IO216" s="12"/>
      <c r="IP216" s="12"/>
      <c r="IQ216" s="12"/>
      <c r="IR216" s="12"/>
      <c r="IS216" s="12"/>
      <c r="IT216" s="12"/>
      <c r="IU216" s="12"/>
      <c r="IV216" s="12"/>
      <c r="IW216" s="12"/>
      <c r="IX216" s="12"/>
      <c r="IY216" s="12"/>
      <c r="IZ216" s="12"/>
      <c r="JA216" s="12"/>
      <c r="JB216" s="12"/>
      <c r="JC216" s="12"/>
      <c r="JD216" s="12"/>
      <c r="JE216" s="12"/>
      <c r="JF216" s="12"/>
      <c r="JG216" s="12"/>
      <c r="JH216" s="12"/>
      <c r="JI216" s="12"/>
      <c r="JJ216" s="12"/>
      <c r="JK216" s="12"/>
      <c r="JL216" s="12"/>
      <c r="JM216" s="12"/>
      <c r="JN216" s="12"/>
      <c r="JO216" s="12"/>
      <c r="JP216" s="12"/>
      <c r="JQ216" s="12"/>
      <c r="JR216" s="12"/>
      <c r="JS216" s="12"/>
      <c r="JT216" s="12"/>
      <c r="JU216" s="12"/>
      <c r="JV216" s="12"/>
      <c r="JW216" s="12"/>
      <c r="JX216" s="12"/>
      <c r="JY216" s="12"/>
      <c r="JZ216" s="12"/>
      <c r="KA216" s="12"/>
      <c r="KB216" s="12"/>
      <c r="KC216" s="12"/>
      <c r="KD216" s="12"/>
      <c r="KE216" s="12"/>
      <c r="KF216" s="12"/>
      <c r="KG216" s="12"/>
      <c r="KH216" s="12"/>
      <c r="KI216" s="12"/>
      <c r="KJ216" s="12"/>
      <c r="KK216" s="12"/>
      <c r="KL216" s="12"/>
      <c r="KM216" s="12"/>
      <c r="KN216" s="12"/>
      <c r="KO216" s="12"/>
      <c r="KP216" s="12"/>
      <c r="KQ216" s="12"/>
      <c r="KR216" s="12"/>
      <c r="KS216" s="12"/>
      <c r="KT216" s="12"/>
      <c r="KU216" s="12"/>
      <c r="KV216" s="12"/>
      <c r="KW216" s="12"/>
      <c r="KX216" s="12"/>
      <c r="KY216" s="12"/>
      <c r="KZ216" s="12"/>
      <c r="LA216" s="12"/>
      <c r="LB216" s="12"/>
      <c r="LC216" s="12"/>
      <c r="LD216" s="12"/>
      <c r="LE216" s="12"/>
      <c r="LF216" s="12"/>
      <c r="LG216" s="12"/>
      <c r="LH216" s="12"/>
      <c r="LI216" s="12"/>
      <c r="LJ216" s="12"/>
      <c r="LK216" s="12"/>
      <c r="LL216" s="12"/>
      <c r="LM216" s="12"/>
      <c r="LN216" s="12"/>
      <c r="LO216" s="12"/>
      <c r="LP216" s="12"/>
      <c r="LQ216" s="12"/>
      <c r="LR216" s="12"/>
      <c r="LS216" s="12"/>
      <c r="LT216" s="12"/>
      <c r="LU216" s="12"/>
      <c r="LV216" s="12"/>
      <c r="LW216" s="12"/>
      <c r="LX216" s="12"/>
      <c r="LY216" s="12"/>
      <c r="LZ216" s="12"/>
      <c r="MA216" s="12"/>
      <c r="MB216" s="12"/>
      <c r="MC216" s="12"/>
      <c r="MD216" s="12"/>
      <c r="ME216" s="12"/>
      <c r="MF216" s="12"/>
      <c r="MG216" s="12"/>
      <c r="MH216" s="12"/>
      <c r="MI216" s="12"/>
      <c r="MJ216" s="12"/>
      <c r="MK216" s="12"/>
      <c r="ML216" s="12"/>
      <c r="MM216" s="12"/>
      <c r="MN216" s="12"/>
      <c r="MO216" s="12"/>
      <c r="MP216" s="12"/>
      <c r="MQ216" s="12"/>
      <c r="MR216" s="12"/>
      <c r="MS216" s="12"/>
      <c r="MT216" s="12"/>
      <c r="MU216" s="12"/>
      <c r="MV216" s="12"/>
      <c r="MW216" s="12"/>
      <c r="MX216" s="12"/>
      <c r="MY216" s="12"/>
      <c r="MZ216" s="12"/>
      <c r="NA216" s="12"/>
      <c r="NB216" s="12"/>
      <c r="NC216" s="12"/>
      <c r="ND216" s="12"/>
      <c r="NE216" s="12"/>
      <c r="NF216" s="12"/>
      <c r="NG216" s="12"/>
      <c r="NH216" s="12"/>
      <c r="NI216" s="12"/>
      <c r="NJ216" s="12"/>
      <c r="NK216" s="12"/>
      <c r="NL216" s="12"/>
      <c r="NM216" s="12"/>
      <c r="NN216" s="12"/>
      <c r="NO216" s="12"/>
      <c r="NP216" s="12"/>
      <c r="NQ216" s="12"/>
      <c r="NR216" s="12"/>
      <c r="NS216" s="12"/>
      <c r="NT216" s="12"/>
      <c r="NU216" s="12"/>
      <c r="NV216" s="12"/>
      <c r="NW216" s="12"/>
      <c r="NX216" s="12"/>
      <c r="NY216" s="12"/>
      <c r="NZ216" s="12"/>
      <c r="OA216" s="12"/>
      <c r="OB216" s="12"/>
      <c r="OC216" s="12"/>
      <c r="OD216" s="12"/>
      <c r="OE216" s="12"/>
      <c r="OF216" s="12"/>
      <c r="OG216" s="12"/>
      <c r="OH216" s="12"/>
      <c r="OI216" s="12"/>
      <c r="OJ216" s="12"/>
      <c r="OK216" s="12"/>
      <c r="OL216" s="12"/>
      <c r="OM216" s="12"/>
      <c r="ON216" s="12"/>
      <c r="OO216" s="12"/>
      <c r="OP216" s="12"/>
      <c r="OQ216" s="12"/>
      <c r="OR216" s="12"/>
      <c r="OS216" s="12"/>
      <c r="OT216" s="12"/>
      <c r="OU216" s="12"/>
      <c r="OV216" s="12"/>
      <c r="OW216" s="12"/>
      <c r="OX216" s="12"/>
      <c r="OY216" s="12"/>
      <c r="OZ216" s="12"/>
      <c r="PA216" s="12"/>
      <c r="PB216" s="12"/>
      <c r="PC216" s="12"/>
      <c r="PD216" s="12"/>
      <c r="PE216" s="12"/>
      <c r="PF216" s="12"/>
      <c r="PG216" s="12"/>
      <c r="PH216" s="12"/>
      <c r="PI216" s="12"/>
      <c r="PJ216" s="12"/>
      <c r="PK216" s="12"/>
      <c r="PL216" s="12"/>
      <c r="PM216" s="12"/>
      <c r="PN216" s="12"/>
      <c r="PO216" s="12"/>
      <c r="PP216" s="12"/>
      <c r="PQ216" s="12"/>
      <c r="PR216" s="12"/>
      <c r="PS216" s="12"/>
      <c r="PT216" s="12"/>
      <c r="PU216" s="12"/>
      <c r="PV216" s="12"/>
      <c r="PW216" s="12"/>
      <c r="PX216" s="12"/>
      <c r="PY216" s="12"/>
      <c r="PZ216" s="12"/>
      <c r="QA216" s="12"/>
      <c r="QB216" s="12"/>
      <c r="QC216" s="12"/>
      <c r="QD216" s="12"/>
      <c r="QE216" s="12"/>
      <c r="QF216" s="12"/>
      <c r="QG216" s="12"/>
      <c r="QH216" s="12"/>
      <c r="QI216" s="12"/>
      <c r="QJ216" s="12"/>
      <c r="QK216" s="12"/>
      <c r="QL216" s="12"/>
      <c r="QM216" s="12"/>
      <c r="QN216" s="12"/>
      <c r="QO216" s="12"/>
      <c r="QP216" s="12"/>
      <c r="QQ216" s="12"/>
      <c r="QR216" s="12"/>
      <c r="QS216" s="12"/>
      <c r="QT216" s="12"/>
      <c r="QU216" s="12"/>
      <c r="QV216" s="12"/>
      <c r="QW216" s="12"/>
      <c r="QX216" s="12"/>
      <c r="QY216" s="12"/>
      <c r="QZ216" s="12"/>
      <c r="RA216" s="12"/>
      <c r="RB216" s="12"/>
      <c r="RC216" s="12"/>
      <c r="RD216" s="12"/>
      <c r="RE216" s="12"/>
      <c r="RF216" s="12"/>
      <c r="RG216" s="12"/>
      <c r="RH216" s="12"/>
      <c r="RI216" s="12"/>
      <c r="RJ216" s="12"/>
      <c r="RK216" s="12"/>
      <c r="RL216" s="12"/>
      <c r="RM216" s="12"/>
      <c r="RN216" s="12"/>
      <c r="RO216" s="12"/>
      <c r="RP216" s="12"/>
      <c r="RQ216" s="12"/>
      <c r="RR216" s="12"/>
      <c r="RS216" s="12"/>
      <c r="RT216" s="12"/>
      <c r="RU216" s="12"/>
      <c r="RV216" s="12"/>
      <c r="RW216" s="12"/>
      <c r="RX216" s="12"/>
      <c r="RY216" s="12"/>
      <c r="RZ216" s="12"/>
      <c r="SA216" s="12"/>
      <c r="SB216" s="12"/>
      <c r="SC216" s="12"/>
      <c r="SD216" s="12"/>
      <c r="SE216" s="12"/>
      <c r="SF216" s="12"/>
      <c r="SG216" s="12"/>
      <c r="SH216" s="12"/>
      <c r="SI216" s="12"/>
      <c r="SJ216" s="12"/>
      <c r="SK216" s="12"/>
      <c r="SL216" s="12"/>
      <c r="SM216" s="12"/>
      <c r="SN216" s="12"/>
      <c r="SO216" s="12"/>
      <c r="SP216" s="12"/>
      <c r="SQ216" s="12"/>
      <c r="SR216" s="12"/>
      <c r="SS216" s="12"/>
      <c r="ST216" s="12"/>
      <c r="SU216" s="12"/>
      <c r="SV216" s="12"/>
      <c r="SW216" s="12"/>
      <c r="SX216" s="12"/>
      <c r="SY216" s="12"/>
      <c r="SZ216" s="12"/>
      <c r="TA216" s="12"/>
      <c r="TB216" s="12"/>
      <c r="TC216" s="12"/>
      <c r="TD216" s="12"/>
      <c r="TE216" s="12"/>
      <c r="TF216" s="12"/>
      <c r="TG216" s="12"/>
      <c r="TH216" s="12"/>
      <c r="TI216" s="12"/>
      <c r="TJ216" s="12"/>
      <c r="TK216" s="12"/>
      <c r="TL216" s="12"/>
      <c r="TM216" s="12"/>
      <c r="TN216" s="12"/>
      <c r="TO216" s="12"/>
      <c r="TP216" s="12"/>
      <c r="TQ216" s="12"/>
      <c r="TR216" s="12"/>
      <c r="TS216" s="12"/>
      <c r="TT216" s="12"/>
      <c r="TU216" s="12"/>
      <c r="TV216" s="12"/>
      <c r="TW216" s="12"/>
      <c r="TX216" s="12"/>
      <c r="TY216" s="12"/>
      <c r="TZ216" s="12"/>
      <c r="UA216" s="12"/>
      <c r="UB216" s="12"/>
      <c r="UC216" s="12"/>
      <c r="UD216" s="12"/>
      <c r="UE216" s="12"/>
      <c r="UF216" s="12"/>
      <c r="UG216" s="12"/>
      <c r="UH216" s="12"/>
      <c r="UI216" s="12"/>
      <c r="UJ216" s="12"/>
      <c r="UK216" s="12"/>
      <c r="UL216" s="12"/>
      <c r="UM216" s="12"/>
      <c r="UN216" s="12"/>
      <c r="UO216" s="12"/>
      <c r="UP216" s="12"/>
      <c r="UQ216" s="12"/>
      <c r="UR216" s="12"/>
      <c r="US216" s="12"/>
      <c r="UT216" s="12"/>
      <c r="UU216" s="12"/>
      <c r="UV216" s="12"/>
      <c r="UW216" s="12"/>
      <c r="UX216" s="12"/>
      <c r="UY216" s="12"/>
      <c r="UZ216" s="12"/>
      <c r="VA216" s="12"/>
      <c r="VB216" s="12"/>
      <c r="VC216" s="12"/>
      <c r="VD216" s="12"/>
      <c r="VE216" s="12"/>
      <c r="VF216" s="12"/>
      <c r="VG216" s="12"/>
      <c r="VH216" s="12"/>
      <c r="VI216" s="12"/>
      <c r="VJ216" s="12"/>
      <c r="VK216" s="12"/>
      <c r="VL216" s="12"/>
      <c r="VM216" s="12"/>
      <c r="VN216" s="12"/>
      <c r="VO216" s="12"/>
      <c r="VP216" s="12"/>
      <c r="VQ216" s="12"/>
      <c r="VR216" s="12"/>
      <c r="VS216" s="12"/>
      <c r="VT216" s="12"/>
      <c r="VU216" s="12"/>
      <c r="VV216" s="12"/>
      <c r="VW216" s="12"/>
      <c r="VX216" s="12"/>
      <c r="VY216" s="12"/>
      <c r="VZ216" s="12"/>
      <c r="WA216" s="12"/>
      <c r="WB216" s="12"/>
      <c r="WC216" s="12"/>
      <c r="WD216" s="12"/>
      <c r="WE216" s="12"/>
      <c r="WF216" s="12"/>
      <c r="WG216" s="12"/>
      <c r="WH216" s="12"/>
      <c r="WI216" s="12"/>
      <c r="WJ216" s="12"/>
      <c r="WK216" s="12"/>
      <c r="WL216" s="12"/>
      <c r="WM216" s="12"/>
      <c r="WN216" s="12"/>
      <c r="WO216" s="12"/>
      <c r="WP216" s="12"/>
      <c r="WQ216" s="12"/>
      <c r="WR216" s="12"/>
      <c r="WS216" s="12"/>
      <c r="WT216" s="12"/>
      <c r="WU216" s="12"/>
      <c r="WV216" s="12"/>
      <c r="WW216" s="12"/>
      <c r="WX216" s="12"/>
      <c r="WY216" s="12"/>
      <c r="WZ216" s="12"/>
      <c r="XA216" s="12"/>
      <c r="XB216" s="12"/>
      <c r="XC216" s="12"/>
      <c r="XD216" s="12"/>
      <c r="XE216" s="12"/>
      <c r="XF216" s="12"/>
      <c r="XG216" s="12"/>
      <c r="XH216" s="12"/>
      <c r="XI216" s="12"/>
      <c r="XJ216" s="12"/>
      <c r="XK216" s="12"/>
      <c r="XL216" s="12"/>
      <c r="XM216" s="12"/>
      <c r="XN216" s="12"/>
      <c r="XO216" s="12"/>
      <c r="XP216" s="12"/>
      <c r="XQ216" s="12"/>
      <c r="XR216" s="12"/>
      <c r="XS216" s="12"/>
      <c r="XT216" s="12"/>
      <c r="XU216" s="12"/>
      <c r="XV216" s="12"/>
      <c r="XW216" s="12"/>
      <c r="XX216" s="12"/>
      <c r="XY216" s="12"/>
      <c r="XZ216" s="12"/>
      <c r="YA216" s="12"/>
      <c r="YB216" s="12"/>
      <c r="YC216" s="12"/>
      <c r="YD216" s="12"/>
      <c r="YE216" s="12"/>
      <c r="YF216" s="12"/>
      <c r="YG216" s="12"/>
      <c r="YH216" s="12"/>
      <c r="YI216" s="12"/>
      <c r="YJ216" s="12"/>
      <c r="YK216" s="12"/>
      <c r="YL216" s="12"/>
      <c r="YM216" s="12"/>
      <c r="YN216" s="12"/>
      <c r="YO216" s="12"/>
      <c r="YP216" s="12"/>
      <c r="YQ216" s="12"/>
      <c r="YR216" s="12"/>
      <c r="YS216" s="12"/>
      <c r="YT216" s="12"/>
      <c r="YU216" s="12"/>
      <c r="YV216" s="12"/>
      <c r="YW216" s="12"/>
      <c r="YX216" s="12"/>
      <c r="YY216" s="12"/>
      <c r="YZ216" s="12"/>
      <c r="ZA216" s="12"/>
      <c r="ZB216" s="12"/>
      <c r="ZC216" s="12"/>
      <c r="ZD216" s="12"/>
      <c r="ZE216" s="12"/>
      <c r="ZF216" s="12"/>
      <c r="ZG216" s="12"/>
      <c r="ZH216" s="12"/>
      <c r="ZI216" s="12"/>
      <c r="ZJ216" s="12"/>
      <c r="ZK216" s="12"/>
      <c r="ZL216" s="12"/>
      <c r="ZM216" s="12"/>
      <c r="ZN216" s="12"/>
      <c r="ZO216" s="12"/>
      <c r="ZP216" s="12"/>
      <c r="ZQ216" s="12"/>
      <c r="ZR216" s="12"/>
      <c r="ZS216" s="12"/>
      <c r="ZT216" s="12"/>
      <c r="ZU216" s="12"/>
      <c r="ZV216" s="12"/>
      <c r="ZW216" s="12"/>
      <c r="ZX216" s="12"/>
      <c r="ZY216" s="12"/>
      <c r="ZZ216" s="12"/>
      <c r="AAA216" s="12"/>
      <c r="AAB216" s="12"/>
      <c r="AAC216" s="12"/>
      <c r="AAD216" s="12"/>
      <c r="AAE216" s="12"/>
      <c r="AAF216" s="12"/>
      <c r="AAG216" s="12"/>
      <c r="AAH216" s="12"/>
      <c r="AAI216" s="12"/>
      <c r="AAJ216" s="12"/>
      <c r="AAK216" s="12"/>
      <c r="AAL216" s="12"/>
      <c r="AAM216" s="12"/>
      <c r="AAN216" s="12"/>
      <c r="AAO216" s="12"/>
      <c r="AAP216" s="12"/>
      <c r="AAQ216" s="12"/>
      <c r="AAR216" s="12"/>
      <c r="AAS216" s="12"/>
      <c r="AAT216" s="12"/>
      <c r="AAU216" s="12"/>
      <c r="AAV216" s="12"/>
      <c r="AAW216" s="12"/>
      <c r="AAX216" s="12"/>
      <c r="AAY216" s="12"/>
      <c r="AAZ216" s="12"/>
      <c r="ABA216" s="12"/>
      <c r="ABB216" s="12"/>
      <c r="ABC216" s="12"/>
      <c r="ABD216" s="12"/>
      <c r="ABE216" s="12"/>
      <c r="ABF216" s="12"/>
      <c r="ABG216" s="12"/>
      <c r="ABH216" s="12"/>
      <c r="ABI216" s="12"/>
      <c r="ABJ216" s="12"/>
      <c r="ABK216" s="12"/>
      <c r="ABL216" s="12"/>
      <c r="ABM216" s="12"/>
      <c r="ABN216" s="12"/>
      <c r="ABO216" s="12"/>
      <c r="ABP216" s="12"/>
      <c r="ABQ216" s="12"/>
      <c r="ABR216" s="12"/>
      <c r="ABS216" s="12"/>
      <c r="ABT216" s="12"/>
      <c r="ABU216" s="12"/>
      <c r="ABV216" s="12"/>
      <c r="ABW216" s="12"/>
      <c r="ABX216" s="12"/>
      <c r="ABY216" s="12"/>
      <c r="ABZ216" s="12"/>
      <c r="ACA216" s="12"/>
      <c r="ACB216" s="12"/>
      <c r="ACC216" s="12"/>
      <c r="ACD216" s="12"/>
      <c r="ACE216" s="12"/>
      <c r="ACF216" s="12"/>
      <c r="ACG216" s="12"/>
      <c r="ACH216" s="12"/>
      <c r="ACI216" s="12"/>
      <c r="ACJ216" s="12"/>
      <c r="ACK216" s="12"/>
      <c r="ACL216" s="12"/>
      <c r="ACM216" s="12"/>
      <c r="ACN216" s="12"/>
      <c r="ACO216" s="12"/>
      <c r="ACP216" s="12"/>
      <c r="ACQ216" s="12"/>
      <c r="ACR216" s="12"/>
      <c r="ACS216" s="12"/>
      <c r="ACT216" s="12"/>
      <c r="ACU216" s="12"/>
      <c r="ACV216" s="12"/>
      <c r="ACW216" s="12"/>
      <c r="ACX216" s="12"/>
      <c r="ACY216" s="12"/>
      <c r="ACZ216" s="12"/>
      <c r="ADA216" s="12"/>
      <c r="ADB216" s="12"/>
      <c r="ADC216" s="12"/>
      <c r="ADD216" s="12"/>
      <c r="ADE216" s="12"/>
      <c r="ADF216" s="12"/>
      <c r="ADG216" s="12"/>
      <c r="ADH216" s="12"/>
      <c r="ADI216" s="12"/>
      <c r="ADJ216" s="12"/>
      <c r="ADK216" s="12"/>
      <c r="ADL216" s="12"/>
      <c r="ADM216" s="12"/>
      <c r="ADN216" s="12"/>
      <c r="ADO216" s="12"/>
      <c r="ADP216" s="12"/>
      <c r="ADQ216" s="12"/>
      <c r="ADR216" s="12"/>
      <c r="ADS216" s="12"/>
      <c r="ADT216" s="12"/>
      <c r="ADU216" s="12"/>
      <c r="ADV216" s="12"/>
      <c r="ADW216" s="12"/>
      <c r="ADX216" s="12"/>
      <c r="ADY216" s="12"/>
      <c r="ADZ216" s="12"/>
      <c r="AEA216" s="12"/>
      <c r="AEB216" s="12"/>
      <c r="AEC216" s="12"/>
      <c r="AED216" s="12"/>
      <c r="AEE216" s="12"/>
      <c r="AEF216" s="12"/>
      <c r="AEG216" s="12"/>
      <c r="AEH216" s="12"/>
      <c r="AEI216" s="12"/>
      <c r="AEJ216" s="12"/>
      <c r="AEK216" s="12"/>
      <c r="AEL216" s="12"/>
      <c r="AEM216" s="12"/>
      <c r="AEN216" s="12"/>
      <c r="AEO216" s="12"/>
      <c r="AEP216" s="12"/>
      <c r="AEQ216" s="12"/>
      <c r="AER216" s="12"/>
      <c r="AES216" s="12"/>
      <c r="AET216" s="12"/>
      <c r="AEU216" s="12"/>
      <c r="AEV216" s="12"/>
      <c r="AEW216" s="12"/>
      <c r="AEX216" s="12"/>
      <c r="AEY216" s="12"/>
      <c r="AEZ216" s="12"/>
      <c r="AFA216" s="12"/>
      <c r="AFB216" s="12"/>
      <c r="AFC216" s="12"/>
      <c r="AFD216" s="12"/>
      <c r="AFE216" s="12"/>
      <c r="AFF216" s="12"/>
      <c r="AFG216" s="12"/>
      <c r="AFH216" s="12"/>
      <c r="AFI216" s="12"/>
      <c r="AFJ216" s="12"/>
      <c r="AFK216" s="12"/>
      <c r="AFL216" s="12"/>
      <c r="AFM216" s="12"/>
      <c r="AFN216" s="12"/>
      <c r="AFO216" s="12"/>
      <c r="AFP216" s="12"/>
      <c r="AFQ216" s="12"/>
      <c r="AFR216" s="12"/>
      <c r="AFS216" s="12"/>
      <c r="AFT216" s="12"/>
      <c r="AFU216" s="12"/>
      <c r="AFV216" s="12"/>
      <c r="AFW216" s="12"/>
      <c r="AFX216" s="12"/>
      <c r="AFY216" s="12"/>
      <c r="AFZ216" s="12"/>
      <c r="AGA216" s="12"/>
      <c r="AGB216" s="12"/>
      <c r="AGC216" s="12"/>
      <c r="AGD216" s="12"/>
      <c r="AGE216" s="12"/>
      <c r="AGF216" s="12"/>
      <c r="AGG216" s="12"/>
      <c r="AGH216" s="12"/>
      <c r="AGI216" s="12"/>
      <c r="AGJ216" s="12"/>
      <c r="AGK216" s="12"/>
      <c r="AGL216" s="12"/>
      <c r="AGM216" s="12"/>
      <c r="AGN216" s="12"/>
      <c r="AGO216" s="12"/>
      <c r="AGP216" s="12"/>
      <c r="AGQ216" s="12"/>
      <c r="AGR216" s="12"/>
      <c r="AGS216" s="12"/>
      <c r="AGT216" s="12"/>
      <c r="AGU216" s="12"/>
      <c r="AGV216" s="12"/>
      <c r="AGW216" s="12"/>
      <c r="AGX216" s="12"/>
      <c r="AGY216" s="12"/>
      <c r="AGZ216" s="12"/>
      <c r="AHA216" s="12"/>
      <c r="AHB216" s="12"/>
      <c r="AHC216" s="12"/>
      <c r="AHD216" s="12"/>
      <c r="AHE216" s="12"/>
      <c r="AHF216" s="12"/>
      <c r="AHG216" s="12"/>
      <c r="AHH216" s="12"/>
      <c r="AHI216" s="12"/>
      <c r="AHJ216" s="12"/>
      <c r="AHK216" s="12"/>
      <c r="AHL216" s="12"/>
      <c r="AHM216" s="12"/>
      <c r="AHN216" s="12"/>
      <c r="AHO216" s="12"/>
      <c r="AHP216" s="12"/>
      <c r="AHQ216" s="12"/>
      <c r="AHR216" s="12"/>
      <c r="AHS216" s="12"/>
      <c r="AHT216" s="12"/>
      <c r="AHU216" s="12"/>
      <c r="AHV216" s="12"/>
      <c r="AHW216" s="12"/>
      <c r="AHX216" s="12"/>
      <c r="AHY216" s="12"/>
      <c r="AHZ216" s="12"/>
      <c r="AIA216" s="12"/>
      <c r="AIB216" s="12"/>
      <c r="AIC216" s="12"/>
      <c r="AID216" s="12"/>
      <c r="AIE216" s="12"/>
      <c r="AIF216" s="12"/>
      <c r="AIG216" s="12"/>
      <c r="AIH216" s="12"/>
      <c r="AII216" s="12"/>
      <c r="AIJ216" s="12"/>
      <c r="AIK216" s="12"/>
      <c r="AIL216" s="12"/>
      <c r="AIM216" s="12"/>
      <c r="AIN216" s="12"/>
      <c r="AIO216" s="12"/>
      <c r="AIP216" s="12"/>
      <c r="AIQ216" s="12"/>
      <c r="AIR216" s="12"/>
      <c r="AIS216" s="12"/>
      <c r="AIT216" s="12"/>
      <c r="AIU216" s="12"/>
      <c r="AIV216" s="12"/>
      <c r="AIW216" s="12"/>
      <c r="AIX216" s="12"/>
      <c r="AIY216" s="12"/>
      <c r="AIZ216" s="12"/>
      <c r="AJA216" s="12"/>
      <c r="AJB216" s="12"/>
      <c r="AJC216" s="12"/>
      <c r="AJD216" s="12"/>
      <c r="AJE216" s="12"/>
      <c r="AJF216" s="12"/>
      <c r="AJG216" s="12"/>
      <c r="AJH216" s="12"/>
      <c r="AJI216" s="12"/>
      <c r="AJJ216" s="12"/>
      <c r="AJK216" s="12"/>
      <c r="AJL216" s="12"/>
      <c r="AJM216" s="12"/>
      <c r="AJN216" s="12"/>
      <c r="AJO216" s="12"/>
      <c r="AJP216" s="12"/>
      <c r="AJQ216" s="12"/>
      <c r="AJR216" s="12"/>
      <c r="AJS216" s="12"/>
      <c r="AJT216" s="12"/>
      <c r="AJU216" s="12"/>
      <c r="AJV216" s="12"/>
      <c r="AJW216" s="12"/>
      <c r="AJX216" s="12"/>
      <c r="AJY216" s="12"/>
      <c r="AJZ216" s="12"/>
      <c r="AKA216" s="12"/>
      <c r="AKB216" s="12"/>
      <c r="AKC216" s="12"/>
      <c r="AKD216" s="12"/>
      <c r="AKE216" s="12"/>
      <c r="AKF216" s="12"/>
      <c r="AKG216" s="12"/>
      <c r="AKH216" s="12"/>
      <c r="AKI216" s="12"/>
      <c r="AKJ216" s="12"/>
      <c r="AKK216" s="12"/>
      <c r="AKL216" s="12"/>
      <c r="AKM216" s="12"/>
      <c r="AKN216" s="12"/>
      <c r="AKO216" s="12"/>
      <c r="AKP216" s="12"/>
      <c r="AKQ216" s="12"/>
      <c r="AKR216" s="12"/>
      <c r="AKS216" s="12"/>
      <c r="AKT216" s="12"/>
      <c r="AKU216" s="12"/>
      <c r="AKV216" s="12"/>
      <c r="AKW216" s="12"/>
      <c r="AKX216" s="12"/>
      <c r="AKY216" s="12"/>
      <c r="AKZ216" s="12"/>
      <c r="ALA216" s="12"/>
      <c r="ALB216" s="12"/>
      <c r="ALC216" s="12"/>
      <c r="ALD216" s="12"/>
      <c r="ALE216" s="12"/>
      <c r="ALF216" s="12"/>
      <c r="ALG216" s="12"/>
      <c r="ALH216" s="12"/>
      <c r="ALI216" s="12"/>
      <c r="ALJ216" s="12"/>
      <c r="ALK216" s="12"/>
      <c r="ALL216" s="12"/>
      <c r="ALM216" s="12"/>
      <c r="ALN216" s="12"/>
      <c r="ALO216" s="12"/>
      <c r="ALP216" s="12"/>
      <c r="ALQ216" s="12"/>
      <c r="ALR216" s="12"/>
      <c r="ALS216" s="12"/>
      <c r="ALT216" s="12"/>
      <c r="ALU216" s="12"/>
      <c r="ALV216" s="12"/>
      <c r="ALW216" s="12"/>
      <c r="ALX216" s="12"/>
      <c r="ALY216" s="12"/>
      <c r="ALZ216" s="12"/>
      <c r="AMA216" s="12"/>
      <c r="AMB216" s="12"/>
      <c r="AMC216" s="12"/>
      <c r="AMD216" s="12"/>
      <c r="AME216" s="12"/>
      <c r="AMF216" s="12"/>
      <c r="AMG216" s="12"/>
      <c r="AMH216" s="12"/>
      <c r="AMI216" s="12"/>
      <c r="AMJ216" s="12"/>
    </row>
    <row r="217" spans="1:1024" s="2" customFormat="1" ht="15" hidden="1" x14ac:dyDescent="0.2">
      <c r="A217" s="118">
        <v>2</v>
      </c>
      <c r="B217" s="32"/>
      <c r="C217" s="119" t="s">
        <v>234</v>
      </c>
      <c r="D217" s="99" t="s">
        <v>207</v>
      </c>
      <c r="E217" s="120"/>
      <c r="F217" s="7"/>
      <c r="G217" s="7"/>
      <c r="H217" s="7"/>
      <c r="I217" s="7"/>
      <c r="J217" s="7"/>
      <c r="K217" s="7"/>
      <c r="L217" s="7"/>
      <c r="M217" s="7"/>
      <c r="N217" s="7"/>
      <c r="W217" s="9"/>
      <c r="X217" s="10"/>
      <c r="Y217" s="10"/>
      <c r="Z217" s="11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2"/>
      <c r="DF217" s="12"/>
      <c r="DG217" s="12"/>
      <c r="DH217" s="12"/>
      <c r="DI217" s="12"/>
      <c r="DJ217" s="12"/>
      <c r="DK217" s="12"/>
      <c r="DL217" s="12"/>
      <c r="DM217" s="12"/>
      <c r="DN217" s="12"/>
      <c r="DO217" s="12"/>
      <c r="DP217" s="12"/>
      <c r="DQ217" s="12"/>
      <c r="DR217" s="12"/>
      <c r="DS217" s="12"/>
      <c r="DT217" s="12"/>
      <c r="DU217" s="12"/>
      <c r="DV217" s="12"/>
      <c r="DW217" s="12"/>
      <c r="DX217" s="12"/>
      <c r="DY217" s="12"/>
      <c r="DZ217" s="12"/>
      <c r="EA217" s="12"/>
      <c r="EB217" s="12"/>
      <c r="EC217" s="12"/>
      <c r="ED217" s="12"/>
      <c r="EE217" s="12"/>
      <c r="EF217" s="12"/>
      <c r="EG217" s="12"/>
      <c r="EH217" s="12"/>
      <c r="EI217" s="12"/>
      <c r="EJ217" s="12"/>
      <c r="EK217" s="12"/>
      <c r="EL217" s="12"/>
      <c r="EM217" s="12"/>
      <c r="EN217" s="12"/>
      <c r="EO217" s="12"/>
      <c r="EP217" s="12"/>
      <c r="EQ217" s="12"/>
      <c r="ER217" s="12"/>
      <c r="ES217" s="12"/>
      <c r="ET217" s="12"/>
      <c r="EU217" s="12"/>
      <c r="EV217" s="12"/>
      <c r="EW217" s="12"/>
      <c r="EX217" s="12"/>
      <c r="EY217" s="12"/>
      <c r="EZ217" s="12"/>
      <c r="FA217" s="12"/>
      <c r="FB217" s="12"/>
      <c r="FC217" s="12"/>
      <c r="FD217" s="12"/>
      <c r="FE217" s="12"/>
      <c r="FF217" s="12"/>
      <c r="FG217" s="12"/>
      <c r="FH217" s="12"/>
      <c r="FI217" s="12"/>
      <c r="FJ217" s="12"/>
      <c r="FK217" s="12"/>
      <c r="FL217" s="12"/>
      <c r="FM217" s="12"/>
      <c r="FN217" s="12"/>
      <c r="FO217" s="12"/>
      <c r="FP217" s="12"/>
      <c r="FQ217" s="12"/>
      <c r="FR217" s="12"/>
      <c r="FS217" s="12"/>
      <c r="FT217" s="12"/>
      <c r="FU217" s="12"/>
      <c r="FV217" s="12"/>
      <c r="FW217" s="12"/>
      <c r="FX217" s="12"/>
      <c r="FY217" s="12"/>
      <c r="FZ217" s="12"/>
      <c r="GA217" s="12"/>
      <c r="GB217" s="12"/>
      <c r="GC217" s="12"/>
      <c r="GD217" s="12"/>
      <c r="GE217" s="12"/>
      <c r="GF217" s="12"/>
      <c r="GG217" s="12"/>
      <c r="GH217" s="12"/>
      <c r="GI217" s="12"/>
      <c r="GJ217" s="12"/>
      <c r="GK217" s="12"/>
      <c r="GL217" s="12"/>
      <c r="GM217" s="12"/>
      <c r="GN217" s="12"/>
      <c r="GO217" s="12"/>
      <c r="GP217" s="12"/>
      <c r="GQ217" s="12"/>
      <c r="GR217" s="12"/>
      <c r="GS217" s="12"/>
      <c r="GT217" s="12"/>
      <c r="GU217" s="12"/>
      <c r="GV217" s="12"/>
      <c r="GW217" s="12"/>
      <c r="GX217" s="12"/>
      <c r="GY217" s="12"/>
      <c r="GZ217" s="12"/>
      <c r="HA217" s="12"/>
      <c r="HB217" s="12"/>
      <c r="HC217" s="12"/>
      <c r="HD217" s="12"/>
      <c r="HE217" s="12"/>
      <c r="HF217" s="12"/>
      <c r="HG217" s="12"/>
      <c r="HH217" s="12"/>
      <c r="HI217" s="12"/>
      <c r="HJ217" s="12"/>
      <c r="HK217" s="12"/>
      <c r="HL217" s="12"/>
      <c r="HM217" s="12"/>
      <c r="HN217" s="12"/>
      <c r="HO217" s="12"/>
      <c r="HP217" s="12"/>
      <c r="HQ217" s="12"/>
      <c r="HR217" s="12"/>
      <c r="HS217" s="12"/>
      <c r="HT217" s="12"/>
      <c r="HU217" s="12"/>
      <c r="HV217" s="12"/>
      <c r="HW217" s="12"/>
      <c r="HX217" s="12"/>
      <c r="HY217" s="12"/>
      <c r="HZ217" s="12"/>
      <c r="IA217" s="12"/>
      <c r="IB217" s="12"/>
      <c r="IC217" s="12"/>
      <c r="ID217" s="12"/>
      <c r="IE217" s="12"/>
      <c r="IF217" s="12"/>
      <c r="IG217" s="12"/>
      <c r="IH217" s="12"/>
      <c r="II217" s="12"/>
      <c r="IJ217" s="12"/>
      <c r="IK217" s="12"/>
      <c r="IL217" s="12"/>
      <c r="IM217" s="12"/>
      <c r="IN217" s="12"/>
      <c r="IO217" s="12"/>
      <c r="IP217" s="12"/>
      <c r="IQ217" s="12"/>
      <c r="IR217" s="12"/>
      <c r="IS217" s="12"/>
      <c r="IT217" s="12"/>
      <c r="IU217" s="12"/>
      <c r="IV217" s="12"/>
      <c r="IW217" s="12"/>
      <c r="IX217" s="12"/>
      <c r="IY217" s="12"/>
      <c r="IZ217" s="12"/>
      <c r="JA217" s="12"/>
      <c r="JB217" s="12"/>
      <c r="JC217" s="12"/>
      <c r="JD217" s="12"/>
      <c r="JE217" s="12"/>
      <c r="JF217" s="12"/>
      <c r="JG217" s="12"/>
      <c r="JH217" s="12"/>
      <c r="JI217" s="12"/>
      <c r="JJ217" s="12"/>
      <c r="JK217" s="12"/>
      <c r="JL217" s="12"/>
      <c r="JM217" s="12"/>
      <c r="JN217" s="12"/>
      <c r="JO217" s="12"/>
      <c r="JP217" s="12"/>
      <c r="JQ217" s="12"/>
      <c r="JR217" s="12"/>
      <c r="JS217" s="12"/>
      <c r="JT217" s="12"/>
      <c r="JU217" s="12"/>
      <c r="JV217" s="12"/>
      <c r="JW217" s="12"/>
      <c r="JX217" s="12"/>
      <c r="JY217" s="12"/>
      <c r="JZ217" s="12"/>
      <c r="KA217" s="12"/>
      <c r="KB217" s="12"/>
      <c r="KC217" s="12"/>
      <c r="KD217" s="12"/>
      <c r="KE217" s="12"/>
      <c r="KF217" s="12"/>
      <c r="KG217" s="12"/>
      <c r="KH217" s="12"/>
      <c r="KI217" s="12"/>
      <c r="KJ217" s="12"/>
      <c r="KK217" s="12"/>
      <c r="KL217" s="12"/>
      <c r="KM217" s="12"/>
      <c r="KN217" s="12"/>
      <c r="KO217" s="12"/>
      <c r="KP217" s="12"/>
      <c r="KQ217" s="12"/>
      <c r="KR217" s="12"/>
      <c r="KS217" s="12"/>
      <c r="KT217" s="12"/>
      <c r="KU217" s="12"/>
      <c r="KV217" s="12"/>
      <c r="KW217" s="12"/>
      <c r="KX217" s="12"/>
      <c r="KY217" s="12"/>
      <c r="KZ217" s="12"/>
      <c r="LA217" s="12"/>
      <c r="LB217" s="12"/>
      <c r="LC217" s="12"/>
      <c r="LD217" s="12"/>
      <c r="LE217" s="12"/>
      <c r="LF217" s="12"/>
      <c r="LG217" s="12"/>
      <c r="LH217" s="12"/>
      <c r="LI217" s="12"/>
      <c r="LJ217" s="12"/>
      <c r="LK217" s="12"/>
      <c r="LL217" s="12"/>
      <c r="LM217" s="12"/>
      <c r="LN217" s="12"/>
      <c r="LO217" s="12"/>
      <c r="LP217" s="12"/>
      <c r="LQ217" s="12"/>
      <c r="LR217" s="12"/>
      <c r="LS217" s="12"/>
      <c r="LT217" s="12"/>
      <c r="LU217" s="12"/>
      <c r="LV217" s="12"/>
      <c r="LW217" s="12"/>
      <c r="LX217" s="12"/>
      <c r="LY217" s="12"/>
      <c r="LZ217" s="12"/>
      <c r="MA217" s="12"/>
      <c r="MB217" s="12"/>
      <c r="MC217" s="12"/>
      <c r="MD217" s="12"/>
      <c r="ME217" s="12"/>
      <c r="MF217" s="12"/>
      <c r="MG217" s="12"/>
      <c r="MH217" s="12"/>
      <c r="MI217" s="12"/>
      <c r="MJ217" s="12"/>
      <c r="MK217" s="12"/>
      <c r="ML217" s="12"/>
      <c r="MM217" s="12"/>
      <c r="MN217" s="12"/>
      <c r="MO217" s="12"/>
      <c r="MP217" s="12"/>
      <c r="MQ217" s="12"/>
      <c r="MR217" s="12"/>
      <c r="MS217" s="12"/>
      <c r="MT217" s="12"/>
      <c r="MU217" s="12"/>
      <c r="MV217" s="12"/>
      <c r="MW217" s="12"/>
      <c r="MX217" s="12"/>
      <c r="MY217" s="12"/>
      <c r="MZ217" s="12"/>
      <c r="NA217" s="12"/>
      <c r="NB217" s="12"/>
      <c r="NC217" s="12"/>
      <c r="ND217" s="12"/>
      <c r="NE217" s="12"/>
      <c r="NF217" s="12"/>
      <c r="NG217" s="12"/>
      <c r="NH217" s="12"/>
      <c r="NI217" s="12"/>
      <c r="NJ217" s="12"/>
      <c r="NK217" s="12"/>
      <c r="NL217" s="12"/>
      <c r="NM217" s="12"/>
      <c r="NN217" s="12"/>
      <c r="NO217" s="12"/>
      <c r="NP217" s="12"/>
      <c r="NQ217" s="12"/>
      <c r="NR217" s="12"/>
      <c r="NS217" s="12"/>
      <c r="NT217" s="12"/>
      <c r="NU217" s="12"/>
      <c r="NV217" s="12"/>
      <c r="NW217" s="12"/>
      <c r="NX217" s="12"/>
      <c r="NY217" s="12"/>
      <c r="NZ217" s="12"/>
      <c r="OA217" s="12"/>
      <c r="OB217" s="12"/>
      <c r="OC217" s="12"/>
      <c r="OD217" s="12"/>
      <c r="OE217" s="12"/>
      <c r="OF217" s="12"/>
      <c r="OG217" s="12"/>
      <c r="OH217" s="12"/>
      <c r="OI217" s="12"/>
      <c r="OJ217" s="12"/>
      <c r="OK217" s="12"/>
      <c r="OL217" s="12"/>
      <c r="OM217" s="12"/>
      <c r="ON217" s="12"/>
      <c r="OO217" s="12"/>
      <c r="OP217" s="12"/>
      <c r="OQ217" s="12"/>
      <c r="OR217" s="12"/>
      <c r="OS217" s="12"/>
      <c r="OT217" s="12"/>
      <c r="OU217" s="12"/>
      <c r="OV217" s="12"/>
      <c r="OW217" s="12"/>
      <c r="OX217" s="12"/>
      <c r="OY217" s="12"/>
      <c r="OZ217" s="12"/>
      <c r="PA217" s="12"/>
      <c r="PB217" s="12"/>
      <c r="PC217" s="12"/>
      <c r="PD217" s="12"/>
      <c r="PE217" s="12"/>
      <c r="PF217" s="12"/>
      <c r="PG217" s="12"/>
      <c r="PH217" s="12"/>
      <c r="PI217" s="12"/>
      <c r="PJ217" s="12"/>
      <c r="PK217" s="12"/>
      <c r="PL217" s="12"/>
      <c r="PM217" s="12"/>
      <c r="PN217" s="12"/>
      <c r="PO217" s="12"/>
      <c r="PP217" s="12"/>
      <c r="PQ217" s="12"/>
      <c r="PR217" s="12"/>
      <c r="PS217" s="12"/>
      <c r="PT217" s="12"/>
      <c r="PU217" s="12"/>
      <c r="PV217" s="12"/>
      <c r="PW217" s="12"/>
      <c r="PX217" s="12"/>
      <c r="PY217" s="12"/>
      <c r="PZ217" s="12"/>
      <c r="QA217" s="12"/>
      <c r="QB217" s="12"/>
      <c r="QC217" s="12"/>
      <c r="QD217" s="12"/>
      <c r="QE217" s="12"/>
      <c r="QF217" s="12"/>
      <c r="QG217" s="12"/>
      <c r="QH217" s="12"/>
      <c r="QI217" s="12"/>
      <c r="QJ217" s="12"/>
      <c r="QK217" s="12"/>
      <c r="QL217" s="12"/>
      <c r="QM217" s="12"/>
      <c r="QN217" s="12"/>
      <c r="QO217" s="12"/>
      <c r="QP217" s="12"/>
      <c r="QQ217" s="12"/>
      <c r="QR217" s="12"/>
      <c r="QS217" s="12"/>
      <c r="QT217" s="12"/>
      <c r="QU217" s="12"/>
      <c r="QV217" s="12"/>
      <c r="QW217" s="12"/>
      <c r="QX217" s="12"/>
      <c r="QY217" s="12"/>
      <c r="QZ217" s="12"/>
      <c r="RA217" s="12"/>
      <c r="RB217" s="12"/>
      <c r="RC217" s="12"/>
      <c r="RD217" s="12"/>
      <c r="RE217" s="12"/>
      <c r="RF217" s="12"/>
      <c r="RG217" s="12"/>
      <c r="RH217" s="12"/>
      <c r="RI217" s="12"/>
      <c r="RJ217" s="12"/>
      <c r="RK217" s="12"/>
      <c r="RL217" s="12"/>
      <c r="RM217" s="12"/>
      <c r="RN217" s="12"/>
      <c r="RO217" s="12"/>
      <c r="RP217" s="12"/>
      <c r="RQ217" s="12"/>
      <c r="RR217" s="12"/>
      <c r="RS217" s="12"/>
      <c r="RT217" s="12"/>
      <c r="RU217" s="12"/>
      <c r="RV217" s="12"/>
      <c r="RW217" s="12"/>
      <c r="RX217" s="12"/>
      <c r="RY217" s="12"/>
      <c r="RZ217" s="12"/>
      <c r="SA217" s="12"/>
      <c r="SB217" s="12"/>
      <c r="SC217" s="12"/>
      <c r="SD217" s="12"/>
      <c r="SE217" s="12"/>
      <c r="SF217" s="12"/>
      <c r="SG217" s="12"/>
      <c r="SH217" s="12"/>
      <c r="SI217" s="12"/>
      <c r="SJ217" s="12"/>
      <c r="SK217" s="12"/>
      <c r="SL217" s="12"/>
      <c r="SM217" s="12"/>
      <c r="SN217" s="12"/>
      <c r="SO217" s="12"/>
      <c r="SP217" s="12"/>
      <c r="SQ217" s="12"/>
      <c r="SR217" s="12"/>
      <c r="SS217" s="12"/>
      <c r="ST217" s="12"/>
      <c r="SU217" s="12"/>
      <c r="SV217" s="12"/>
      <c r="SW217" s="12"/>
      <c r="SX217" s="12"/>
      <c r="SY217" s="12"/>
      <c r="SZ217" s="12"/>
      <c r="TA217" s="12"/>
      <c r="TB217" s="12"/>
      <c r="TC217" s="12"/>
      <c r="TD217" s="12"/>
      <c r="TE217" s="12"/>
      <c r="TF217" s="12"/>
      <c r="TG217" s="12"/>
      <c r="TH217" s="12"/>
      <c r="TI217" s="12"/>
      <c r="TJ217" s="12"/>
      <c r="TK217" s="12"/>
      <c r="TL217" s="12"/>
      <c r="TM217" s="12"/>
      <c r="TN217" s="12"/>
      <c r="TO217" s="12"/>
      <c r="TP217" s="12"/>
      <c r="TQ217" s="12"/>
      <c r="TR217" s="12"/>
      <c r="TS217" s="12"/>
      <c r="TT217" s="12"/>
      <c r="TU217" s="12"/>
      <c r="TV217" s="12"/>
      <c r="TW217" s="12"/>
      <c r="TX217" s="12"/>
      <c r="TY217" s="12"/>
      <c r="TZ217" s="12"/>
      <c r="UA217" s="12"/>
      <c r="UB217" s="12"/>
      <c r="UC217" s="12"/>
      <c r="UD217" s="12"/>
      <c r="UE217" s="12"/>
      <c r="UF217" s="12"/>
      <c r="UG217" s="12"/>
      <c r="UH217" s="12"/>
      <c r="UI217" s="12"/>
      <c r="UJ217" s="12"/>
      <c r="UK217" s="12"/>
      <c r="UL217" s="12"/>
      <c r="UM217" s="12"/>
      <c r="UN217" s="12"/>
      <c r="UO217" s="12"/>
      <c r="UP217" s="12"/>
      <c r="UQ217" s="12"/>
      <c r="UR217" s="12"/>
      <c r="US217" s="12"/>
      <c r="UT217" s="12"/>
      <c r="UU217" s="12"/>
      <c r="UV217" s="12"/>
      <c r="UW217" s="12"/>
      <c r="UX217" s="12"/>
      <c r="UY217" s="12"/>
      <c r="UZ217" s="12"/>
      <c r="VA217" s="12"/>
      <c r="VB217" s="12"/>
      <c r="VC217" s="12"/>
      <c r="VD217" s="12"/>
      <c r="VE217" s="12"/>
      <c r="VF217" s="12"/>
      <c r="VG217" s="12"/>
      <c r="VH217" s="12"/>
      <c r="VI217" s="12"/>
      <c r="VJ217" s="12"/>
      <c r="VK217" s="12"/>
      <c r="VL217" s="12"/>
      <c r="VM217" s="12"/>
      <c r="VN217" s="12"/>
      <c r="VO217" s="12"/>
      <c r="VP217" s="12"/>
      <c r="VQ217" s="12"/>
      <c r="VR217" s="12"/>
      <c r="VS217" s="12"/>
      <c r="VT217" s="12"/>
      <c r="VU217" s="12"/>
      <c r="VV217" s="12"/>
      <c r="VW217" s="12"/>
      <c r="VX217" s="12"/>
      <c r="VY217" s="12"/>
      <c r="VZ217" s="12"/>
      <c r="WA217" s="12"/>
      <c r="WB217" s="12"/>
      <c r="WC217" s="12"/>
      <c r="WD217" s="12"/>
      <c r="WE217" s="12"/>
      <c r="WF217" s="12"/>
      <c r="WG217" s="12"/>
      <c r="WH217" s="12"/>
      <c r="WI217" s="12"/>
      <c r="WJ217" s="12"/>
      <c r="WK217" s="12"/>
      <c r="WL217" s="12"/>
      <c r="WM217" s="12"/>
      <c r="WN217" s="12"/>
      <c r="WO217" s="12"/>
      <c r="WP217" s="12"/>
      <c r="WQ217" s="12"/>
      <c r="WR217" s="12"/>
      <c r="WS217" s="12"/>
      <c r="WT217" s="12"/>
      <c r="WU217" s="12"/>
      <c r="WV217" s="12"/>
      <c r="WW217" s="12"/>
      <c r="WX217" s="12"/>
      <c r="WY217" s="12"/>
      <c r="WZ217" s="12"/>
      <c r="XA217" s="12"/>
      <c r="XB217" s="12"/>
      <c r="XC217" s="12"/>
      <c r="XD217" s="12"/>
      <c r="XE217" s="12"/>
      <c r="XF217" s="12"/>
      <c r="XG217" s="12"/>
      <c r="XH217" s="12"/>
      <c r="XI217" s="12"/>
      <c r="XJ217" s="12"/>
      <c r="XK217" s="12"/>
      <c r="XL217" s="12"/>
      <c r="XM217" s="12"/>
      <c r="XN217" s="12"/>
      <c r="XO217" s="12"/>
      <c r="XP217" s="12"/>
      <c r="XQ217" s="12"/>
      <c r="XR217" s="12"/>
      <c r="XS217" s="12"/>
      <c r="XT217" s="12"/>
      <c r="XU217" s="12"/>
      <c r="XV217" s="12"/>
      <c r="XW217" s="12"/>
      <c r="XX217" s="12"/>
      <c r="XY217" s="12"/>
      <c r="XZ217" s="12"/>
      <c r="YA217" s="12"/>
      <c r="YB217" s="12"/>
      <c r="YC217" s="12"/>
      <c r="YD217" s="12"/>
      <c r="YE217" s="12"/>
      <c r="YF217" s="12"/>
      <c r="YG217" s="12"/>
      <c r="YH217" s="12"/>
      <c r="YI217" s="12"/>
      <c r="YJ217" s="12"/>
      <c r="YK217" s="12"/>
      <c r="YL217" s="12"/>
      <c r="YM217" s="12"/>
      <c r="YN217" s="12"/>
      <c r="YO217" s="12"/>
      <c r="YP217" s="12"/>
      <c r="YQ217" s="12"/>
      <c r="YR217" s="12"/>
      <c r="YS217" s="12"/>
      <c r="YT217" s="12"/>
      <c r="YU217" s="12"/>
      <c r="YV217" s="12"/>
      <c r="YW217" s="12"/>
      <c r="YX217" s="12"/>
      <c r="YY217" s="12"/>
      <c r="YZ217" s="12"/>
      <c r="ZA217" s="12"/>
      <c r="ZB217" s="12"/>
      <c r="ZC217" s="12"/>
      <c r="ZD217" s="12"/>
      <c r="ZE217" s="12"/>
      <c r="ZF217" s="12"/>
      <c r="ZG217" s="12"/>
      <c r="ZH217" s="12"/>
      <c r="ZI217" s="12"/>
      <c r="ZJ217" s="12"/>
      <c r="ZK217" s="12"/>
      <c r="ZL217" s="12"/>
      <c r="ZM217" s="12"/>
      <c r="ZN217" s="12"/>
      <c r="ZO217" s="12"/>
      <c r="ZP217" s="12"/>
      <c r="ZQ217" s="12"/>
      <c r="ZR217" s="12"/>
      <c r="ZS217" s="12"/>
      <c r="ZT217" s="12"/>
      <c r="ZU217" s="12"/>
      <c r="ZV217" s="12"/>
      <c r="ZW217" s="12"/>
      <c r="ZX217" s="12"/>
      <c r="ZY217" s="12"/>
      <c r="ZZ217" s="12"/>
      <c r="AAA217" s="12"/>
      <c r="AAB217" s="12"/>
      <c r="AAC217" s="12"/>
      <c r="AAD217" s="12"/>
      <c r="AAE217" s="12"/>
      <c r="AAF217" s="12"/>
      <c r="AAG217" s="12"/>
      <c r="AAH217" s="12"/>
      <c r="AAI217" s="12"/>
      <c r="AAJ217" s="12"/>
      <c r="AAK217" s="12"/>
      <c r="AAL217" s="12"/>
      <c r="AAM217" s="12"/>
      <c r="AAN217" s="12"/>
      <c r="AAO217" s="12"/>
      <c r="AAP217" s="12"/>
      <c r="AAQ217" s="12"/>
      <c r="AAR217" s="12"/>
      <c r="AAS217" s="12"/>
      <c r="AAT217" s="12"/>
      <c r="AAU217" s="12"/>
      <c r="AAV217" s="12"/>
      <c r="AAW217" s="12"/>
      <c r="AAX217" s="12"/>
      <c r="AAY217" s="12"/>
      <c r="AAZ217" s="12"/>
      <c r="ABA217" s="12"/>
      <c r="ABB217" s="12"/>
      <c r="ABC217" s="12"/>
      <c r="ABD217" s="12"/>
      <c r="ABE217" s="12"/>
      <c r="ABF217" s="12"/>
      <c r="ABG217" s="12"/>
      <c r="ABH217" s="12"/>
      <c r="ABI217" s="12"/>
      <c r="ABJ217" s="12"/>
      <c r="ABK217" s="12"/>
      <c r="ABL217" s="12"/>
      <c r="ABM217" s="12"/>
      <c r="ABN217" s="12"/>
      <c r="ABO217" s="12"/>
      <c r="ABP217" s="12"/>
      <c r="ABQ217" s="12"/>
      <c r="ABR217" s="12"/>
      <c r="ABS217" s="12"/>
      <c r="ABT217" s="12"/>
      <c r="ABU217" s="12"/>
      <c r="ABV217" s="12"/>
      <c r="ABW217" s="12"/>
      <c r="ABX217" s="12"/>
      <c r="ABY217" s="12"/>
      <c r="ABZ217" s="12"/>
      <c r="ACA217" s="12"/>
      <c r="ACB217" s="12"/>
      <c r="ACC217" s="12"/>
      <c r="ACD217" s="12"/>
      <c r="ACE217" s="12"/>
      <c r="ACF217" s="12"/>
      <c r="ACG217" s="12"/>
      <c r="ACH217" s="12"/>
      <c r="ACI217" s="12"/>
      <c r="ACJ217" s="12"/>
      <c r="ACK217" s="12"/>
      <c r="ACL217" s="12"/>
      <c r="ACM217" s="12"/>
      <c r="ACN217" s="12"/>
      <c r="ACO217" s="12"/>
      <c r="ACP217" s="12"/>
      <c r="ACQ217" s="12"/>
      <c r="ACR217" s="12"/>
      <c r="ACS217" s="12"/>
      <c r="ACT217" s="12"/>
      <c r="ACU217" s="12"/>
      <c r="ACV217" s="12"/>
      <c r="ACW217" s="12"/>
      <c r="ACX217" s="12"/>
      <c r="ACY217" s="12"/>
      <c r="ACZ217" s="12"/>
      <c r="ADA217" s="12"/>
      <c r="ADB217" s="12"/>
      <c r="ADC217" s="12"/>
      <c r="ADD217" s="12"/>
      <c r="ADE217" s="12"/>
      <c r="ADF217" s="12"/>
      <c r="ADG217" s="12"/>
      <c r="ADH217" s="12"/>
      <c r="ADI217" s="12"/>
      <c r="ADJ217" s="12"/>
      <c r="ADK217" s="12"/>
      <c r="ADL217" s="12"/>
      <c r="ADM217" s="12"/>
      <c r="ADN217" s="12"/>
      <c r="ADO217" s="12"/>
      <c r="ADP217" s="12"/>
      <c r="ADQ217" s="12"/>
      <c r="ADR217" s="12"/>
      <c r="ADS217" s="12"/>
      <c r="ADT217" s="12"/>
      <c r="ADU217" s="12"/>
      <c r="ADV217" s="12"/>
      <c r="ADW217" s="12"/>
      <c r="ADX217" s="12"/>
      <c r="ADY217" s="12"/>
      <c r="ADZ217" s="12"/>
      <c r="AEA217" s="12"/>
      <c r="AEB217" s="12"/>
      <c r="AEC217" s="12"/>
      <c r="AED217" s="12"/>
      <c r="AEE217" s="12"/>
      <c r="AEF217" s="12"/>
      <c r="AEG217" s="12"/>
      <c r="AEH217" s="12"/>
      <c r="AEI217" s="12"/>
      <c r="AEJ217" s="12"/>
      <c r="AEK217" s="12"/>
      <c r="AEL217" s="12"/>
      <c r="AEM217" s="12"/>
      <c r="AEN217" s="12"/>
      <c r="AEO217" s="12"/>
      <c r="AEP217" s="12"/>
      <c r="AEQ217" s="12"/>
      <c r="AER217" s="12"/>
      <c r="AES217" s="12"/>
      <c r="AET217" s="12"/>
      <c r="AEU217" s="12"/>
      <c r="AEV217" s="12"/>
      <c r="AEW217" s="12"/>
      <c r="AEX217" s="12"/>
      <c r="AEY217" s="12"/>
      <c r="AEZ217" s="12"/>
      <c r="AFA217" s="12"/>
      <c r="AFB217" s="12"/>
      <c r="AFC217" s="12"/>
      <c r="AFD217" s="12"/>
      <c r="AFE217" s="12"/>
      <c r="AFF217" s="12"/>
      <c r="AFG217" s="12"/>
      <c r="AFH217" s="12"/>
      <c r="AFI217" s="12"/>
      <c r="AFJ217" s="12"/>
      <c r="AFK217" s="12"/>
      <c r="AFL217" s="12"/>
      <c r="AFM217" s="12"/>
      <c r="AFN217" s="12"/>
      <c r="AFO217" s="12"/>
      <c r="AFP217" s="12"/>
      <c r="AFQ217" s="12"/>
      <c r="AFR217" s="12"/>
      <c r="AFS217" s="12"/>
      <c r="AFT217" s="12"/>
      <c r="AFU217" s="12"/>
      <c r="AFV217" s="12"/>
      <c r="AFW217" s="12"/>
      <c r="AFX217" s="12"/>
      <c r="AFY217" s="12"/>
      <c r="AFZ217" s="12"/>
      <c r="AGA217" s="12"/>
      <c r="AGB217" s="12"/>
      <c r="AGC217" s="12"/>
      <c r="AGD217" s="12"/>
      <c r="AGE217" s="12"/>
      <c r="AGF217" s="12"/>
      <c r="AGG217" s="12"/>
      <c r="AGH217" s="12"/>
      <c r="AGI217" s="12"/>
      <c r="AGJ217" s="12"/>
      <c r="AGK217" s="12"/>
      <c r="AGL217" s="12"/>
      <c r="AGM217" s="12"/>
      <c r="AGN217" s="12"/>
      <c r="AGO217" s="12"/>
      <c r="AGP217" s="12"/>
      <c r="AGQ217" s="12"/>
      <c r="AGR217" s="12"/>
      <c r="AGS217" s="12"/>
      <c r="AGT217" s="12"/>
      <c r="AGU217" s="12"/>
      <c r="AGV217" s="12"/>
      <c r="AGW217" s="12"/>
      <c r="AGX217" s="12"/>
      <c r="AGY217" s="12"/>
      <c r="AGZ217" s="12"/>
      <c r="AHA217" s="12"/>
      <c r="AHB217" s="12"/>
      <c r="AHC217" s="12"/>
      <c r="AHD217" s="12"/>
      <c r="AHE217" s="12"/>
      <c r="AHF217" s="12"/>
      <c r="AHG217" s="12"/>
      <c r="AHH217" s="12"/>
      <c r="AHI217" s="12"/>
      <c r="AHJ217" s="12"/>
      <c r="AHK217" s="12"/>
      <c r="AHL217" s="12"/>
      <c r="AHM217" s="12"/>
      <c r="AHN217" s="12"/>
      <c r="AHO217" s="12"/>
      <c r="AHP217" s="12"/>
      <c r="AHQ217" s="12"/>
      <c r="AHR217" s="12"/>
      <c r="AHS217" s="12"/>
      <c r="AHT217" s="12"/>
      <c r="AHU217" s="12"/>
      <c r="AHV217" s="12"/>
      <c r="AHW217" s="12"/>
      <c r="AHX217" s="12"/>
      <c r="AHY217" s="12"/>
      <c r="AHZ217" s="12"/>
      <c r="AIA217" s="12"/>
      <c r="AIB217" s="12"/>
      <c r="AIC217" s="12"/>
      <c r="AID217" s="12"/>
      <c r="AIE217" s="12"/>
      <c r="AIF217" s="12"/>
      <c r="AIG217" s="12"/>
      <c r="AIH217" s="12"/>
      <c r="AII217" s="12"/>
      <c r="AIJ217" s="12"/>
      <c r="AIK217" s="12"/>
      <c r="AIL217" s="12"/>
      <c r="AIM217" s="12"/>
      <c r="AIN217" s="12"/>
      <c r="AIO217" s="12"/>
      <c r="AIP217" s="12"/>
      <c r="AIQ217" s="12"/>
      <c r="AIR217" s="12"/>
      <c r="AIS217" s="12"/>
      <c r="AIT217" s="12"/>
      <c r="AIU217" s="12"/>
      <c r="AIV217" s="12"/>
      <c r="AIW217" s="12"/>
      <c r="AIX217" s="12"/>
      <c r="AIY217" s="12"/>
      <c r="AIZ217" s="12"/>
      <c r="AJA217" s="12"/>
      <c r="AJB217" s="12"/>
      <c r="AJC217" s="12"/>
      <c r="AJD217" s="12"/>
      <c r="AJE217" s="12"/>
      <c r="AJF217" s="12"/>
      <c r="AJG217" s="12"/>
      <c r="AJH217" s="12"/>
      <c r="AJI217" s="12"/>
      <c r="AJJ217" s="12"/>
      <c r="AJK217" s="12"/>
      <c r="AJL217" s="12"/>
      <c r="AJM217" s="12"/>
      <c r="AJN217" s="12"/>
      <c r="AJO217" s="12"/>
      <c r="AJP217" s="12"/>
      <c r="AJQ217" s="12"/>
      <c r="AJR217" s="12"/>
      <c r="AJS217" s="12"/>
      <c r="AJT217" s="12"/>
      <c r="AJU217" s="12"/>
      <c r="AJV217" s="12"/>
      <c r="AJW217" s="12"/>
      <c r="AJX217" s="12"/>
      <c r="AJY217" s="12"/>
      <c r="AJZ217" s="12"/>
      <c r="AKA217" s="12"/>
      <c r="AKB217" s="12"/>
      <c r="AKC217" s="12"/>
      <c r="AKD217" s="12"/>
      <c r="AKE217" s="12"/>
      <c r="AKF217" s="12"/>
      <c r="AKG217" s="12"/>
      <c r="AKH217" s="12"/>
      <c r="AKI217" s="12"/>
      <c r="AKJ217" s="12"/>
      <c r="AKK217" s="12"/>
      <c r="AKL217" s="12"/>
      <c r="AKM217" s="12"/>
      <c r="AKN217" s="12"/>
      <c r="AKO217" s="12"/>
      <c r="AKP217" s="12"/>
      <c r="AKQ217" s="12"/>
      <c r="AKR217" s="12"/>
      <c r="AKS217" s="12"/>
      <c r="AKT217" s="12"/>
      <c r="AKU217" s="12"/>
      <c r="AKV217" s="12"/>
      <c r="AKW217" s="12"/>
      <c r="AKX217" s="12"/>
      <c r="AKY217" s="12"/>
      <c r="AKZ217" s="12"/>
      <c r="ALA217" s="12"/>
      <c r="ALB217" s="12"/>
      <c r="ALC217" s="12"/>
      <c r="ALD217" s="12"/>
      <c r="ALE217" s="12"/>
      <c r="ALF217" s="12"/>
      <c r="ALG217" s="12"/>
      <c r="ALH217" s="12"/>
      <c r="ALI217" s="12"/>
      <c r="ALJ217" s="12"/>
      <c r="ALK217" s="12"/>
      <c r="ALL217" s="12"/>
      <c r="ALM217" s="12"/>
      <c r="ALN217" s="12"/>
      <c r="ALO217" s="12"/>
      <c r="ALP217" s="12"/>
      <c r="ALQ217" s="12"/>
      <c r="ALR217" s="12"/>
      <c r="ALS217" s="12"/>
      <c r="ALT217" s="12"/>
      <c r="ALU217" s="12"/>
      <c r="ALV217" s="12"/>
      <c r="ALW217" s="12"/>
      <c r="ALX217" s="12"/>
      <c r="ALY217" s="12"/>
      <c r="ALZ217" s="12"/>
      <c r="AMA217" s="12"/>
      <c r="AMB217" s="12"/>
      <c r="AMC217" s="12"/>
      <c r="AMD217" s="12"/>
      <c r="AME217" s="12"/>
      <c r="AMF217" s="12"/>
      <c r="AMG217" s="12"/>
      <c r="AMH217" s="12"/>
      <c r="AMI217" s="12"/>
      <c r="AMJ217" s="12"/>
    </row>
    <row r="218" spans="1:1024" s="2" customFormat="1" ht="15" hidden="1" x14ac:dyDescent="0.2">
      <c r="A218" s="118">
        <v>3</v>
      </c>
      <c r="B218" s="32"/>
      <c r="C218" s="119" t="s">
        <v>235</v>
      </c>
      <c r="D218" s="99" t="s">
        <v>206</v>
      </c>
      <c r="E218" s="120"/>
      <c r="F218" s="7"/>
      <c r="G218" s="7"/>
      <c r="H218" s="7"/>
      <c r="I218" s="7"/>
      <c r="J218" s="7"/>
      <c r="K218" s="7"/>
      <c r="L218" s="7"/>
      <c r="M218" s="7"/>
      <c r="N218" s="7"/>
      <c r="W218" s="9"/>
      <c r="X218" s="10"/>
      <c r="Y218" s="10"/>
      <c r="Z218" s="11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2"/>
      <c r="DN218" s="12"/>
      <c r="DO218" s="12"/>
      <c r="DP218" s="12"/>
      <c r="DQ218" s="12"/>
      <c r="DR218" s="12"/>
      <c r="DS218" s="12"/>
      <c r="DT218" s="12"/>
      <c r="DU218" s="12"/>
      <c r="DV218" s="12"/>
      <c r="DW218" s="12"/>
      <c r="DX218" s="12"/>
      <c r="DY218" s="12"/>
      <c r="DZ218" s="12"/>
      <c r="EA218" s="12"/>
      <c r="EB218" s="12"/>
      <c r="EC218" s="12"/>
      <c r="ED218" s="12"/>
      <c r="EE218" s="12"/>
      <c r="EF218" s="12"/>
      <c r="EG218" s="12"/>
      <c r="EH218" s="12"/>
      <c r="EI218" s="12"/>
      <c r="EJ218" s="12"/>
      <c r="EK218" s="12"/>
      <c r="EL218" s="12"/>
      <c r="EM218" s="12"/>
      <c r="EN218" s="12"/>
      <c r="EO218" s="12"/>
      <c r="EP218" s="12"/>
      <c r="EQ218" s="12"/>
      <c r="ER218" s="12"/>
      <c r="ES218" s="12"/>
      <c r="ET218" s="12"/>
      <c r="EU218" s="12"/>
      <c r="EV218" s="12"/>
      <c r="EW218" s="12"/>
      <c r="EX218" s="12"/>
      <c r="EY218" s="12"/>
      <c r="EZ218" s="12"/>
      <c r="FA218" s="12"/>
      <c r="FB218" s="12"/>
      <c r="FC218" s="12"/>
      <c r="FD218" s="12"/>
      <c r="FE218" s="12"/>
      <c r="FF218" s="12"/>
      <c r="FG218" s="12"/>
      <c r="FH218" s="12"/>
      <c r="FI218" s="12"/>
      <c r="FJ218" s="12"/>
      <c r="FK218" s="12"/>
      <c r="FL218" s="12"/>
      <c r="FM218" s="12"/>
      <c r="FN218" s="12"/>
      <c r="FO218" s="12"/>
      <c r="FP218" s="12"/>
      <c r="FQ218" s="12"/>
      <c r="FR218" s="12"/>
      <c r="FS218" s="12"/>
      <c r="FT218" s="12"/>
      <c r="FU218" s="12"/>
      <c r="FV218" s="12"/>
      <c r="FW218" s="12"/>
      <c r="FX218" s="12"/>
      <c r="FY218" s="12"/>
      <c r="FZ218" s="12"/>
      <c r="GA218" s="12"/>
      <c r="GB218" s="12"/>
      <c r="GC218" s="12"/>
      <c r="GD218" s="12"/>
      <c r="GE218" s="12"/>
      <c r="GF218" s="12"/>
      <c r="GG218" s="12"/>
      <c r="GH218" s="12"/>
      <c r="GI218" s="12"/>
      <c r="GJ218" s="12"/>
      <c r="GK218" s="12"/>
      <c r="GL218" s="12"/>
      <c r="GM218" s="12"/>
      <c r="GN218" s="12"/>
      <c r="GO218" s="12"/>
      <c r="GP218" s="12"/>
      <c r="GQ218" s="12"/>
      <c r="GR218" s="12"/>
      <c r="GS218" s="12"/>
      <c r="GT218" s="12"/>
      <c r="GU218" s="12"/>
      <c r="GV218" s="12"/>
      <c r="GW218" s="12"/>
      <c r="GX218" s="12"/>
      <c r="GY218" s="12"/>
      <c r="GZ218" s="12"/>
      <c r="HA218" s="12"/>
      <c r="HB218" s="12"/>
      <c r="HC218" s="12"/>
      <c r="HD218" s="12"/>
      <c r="HE218" s="12"/>
      <c r="HF218" s="12"/>
      <c r="HG218" s="12"/>
      <c r="HH218" s="12"/>
      <c r="HI218" s="12"/>
      <c r="HJ218" s="12"/>
      <c r="HK218" s="12"/>
      <c r="HL218" s="12"/>
      <c r="HM218" s="12"/>
      <c r="HN218" s="12"/>
      <c r="HO218" s="12"/>
      <c r="HP218" s="12"/>
      <c r="HQ218" s="12"/>
      <c r="HR218" s="12"/>
      <c r="HS218" s="12"/>
      <c r="HT218" s="12"/>
      <c r="HU218" s="12"/>
      <c r="HV218" s="12"/>
      <c r="HW218" s="12"/>
      <c r="HX218" s="12"/>
      <c r="HY218" s="12"/>
      <c r="HZ218" s="12"/>
      <c r="IA218" s="12"/>
      <c r="IB218" s="12"/>
      <c r="IC218" s="12"/>
      <c r="ID218" s="12"/>
      <c r="IE218" s="12"/>
      <c r="IF218" s="12"/>
      <c r="IG218" s="12"/>
      <c r="IH218" s="12"/>
      <c r="II218" s="12"/>
      <c r="IJ218" s="12"/>
      <c r="IK218" s="12"/>
      <c r="IL218" s="12"/>
      <c r="IM218" s="12"/>
      <c r="IN218" s="12"/>
      <c r="IO218" s="12"/>
      <c r="IP218" s="12"/>
      <c r="IQ218" s="12"/>
      <c r="IR218" s="12"/>
      <c r="IS218" s="12"/>
      <c r="IT218" s="12"/>
      <c r="IU218" s="12"/>
      <c r="IV218" s="12"/>
      <c r="IW218" s="12"/>
      <c r="IX218" s="12"/>
      <c r="IY218" s="12"/>
      <c r="IZ218" s="12"/>
      <c r="JA218" s="12"/>
      <c r="JB218" s="12"/>
      <c r="JC218" s="12"/>
      <c r="JD218" s="12"/>
      <c r="JE218" s="12"/>
      <c r="JF218" s="12"/>
      <c r="JG218" s="12"/>
      <c r="JH218" s="12"/>
      <c r="JI218" s="12"/>
      <c r="JJ218" s="12"/>
      <c r="JK218" s="12"/>
      <c r="JL218" s="12"/>
      <c r="JM218" s="12"/>
      <c r="JN218" s="12"/>
      <c r="JO218" s="12"/>
      <c r="JP218" s="12"/>
      <c r="JQ218" s="12"/>
      <c r="JR218" s="12"/>
      <c r="JS218" s="12"/>
      <c r="JT218" s="12"/>
      <c r="JU218" s="12"/>
      <c r="JV218" s="12"/>
      <c r="JW218" s="12"/>
      <c r="JX218" s="12"/>
      <c r="JY218" s="12"/>
      <c r="JZ218" s="12"/>
      <c r="KA218" s="12"/>
      <c r="KB218" s="12"/>
      <c r="KC218" s="12"/>
      <c r="KD218" s="12"/>
      <c r="KE218" s="12"/>
      <c r="KF218" s="12"/>
      <c r="KG218" s="12"/>
      <c r="KH218" s="12"/>
      <c r="KI218" s="12"/>
      <c r="KJ218" s="12"/>
      <c r="KK218" s="12"/>
      <c r="KL218" s="12"/>
      <c r="KM218" s="12"/>
      <c r="KN218" s="12"/>
      <c r="KO218" s="12"/>
      <c r="KP218" s="12"/>
      <c r="KQ218" s="12"/>
      <c r="KR218" s="12"/>
      <c r="KS218" s="12"/>
      <c r="KT218" s="12"/>
      <c r="KU218" s="12"/>
      <c r="KV218" s="12"/>
      <c r="KW218" s="12"/>
      <c r="KX218" s="12"/>
      <c r="KY218" s="12"/>
      <c r="KZ218" s="12"/>
      <c r="LA218" s="12"/>
      <c r="LB218" s="12"/>
      <c r="LC218" s="12"/>
      <c r="LD218" s="12"/>
      <c r="LE218" s="12"/>
      <c r="LF218" s="12"/>
      <c r="LG218" s="12"/>
      <c r="LH218" s="12"/>
      <c r="LI218" s="12"/>
      <c r="LJ218" s="12"/>
      <c r="LK218" s="12"/>
      <c r="LL218" s="12"/>
      <c r="LM218" s="12"/>
      <c r="LN218" s="12"/>
      <c r="LO218" s="12"/>
      <c r="LP218" s="12"/>
      <c r="LQ218" s="12"/>
      <c r="LR218" s="12"/>
      <c r="LS218" s="12"/>
      <c r="LT218" s="12"/>
      <c r="LU218" s="12"/>
      <c r="LV218" s="12"/>
      <c r="LW218" s="12"/>
      <c r="LX218" s="12"/>
      <c r="LY218" s="12"/>
      <c r="LZ218" s="12"/>
      <c r="MA218" s="12"/>
      <c r="MB218" s="12"/>
      <c r="MC218" s="12"/>
      <c r="MD218" s="12"/>
      <c r="ME218" s="12"/>
      <c r="MF218" s="12"/>
      <c r="MG218" s="12"/>
      <c r="MH218" s="12"/>
      <c r="MI218" s="12"/>
      <c r="MJ218" s="12"/>
      <c r="MK218" s="12"/>
      <c r="ML218" s="12"/>
      <c r="MM218" s="12"/>
      <c r="MN218" s="12"/>
      <c r="MO218" s="12"/>
      <c r="MP218" s="12"/>
      <c r="MQ218" s="12"/>
      <c r="MR218" s="12"/>
      <c r="MS218" s="12"/>
      <c r="MT218" s="12"/>
      <c r="MU218" s="12"/>
      <c r="MV218" s="12"/>
      <c r="MW218" s="12"/>
      <c r="MX218" s="12"/>
      <c r="MY218" s="12"/>
      <c r="MZ218" s="12"/>
      <c r="NA218" s="12"/>
      <c r="NB218" s="12"/>
      <c r="NC218" s="12"/>
      <c r="ND218" s="12"/>
      <c r="NE218" s="12"/>
      <c r="NF218" s="12"/>
      <c r="NG218" s="12"/>
      <c r="NH218" s="12"/>
      <c r="NI218" s="12"/>
      <c r="NJ218" s="12"/>
      <c r="NK218" s="12"/>
      <c r="NL218" s="12"/>
      <c r="NM218" s="12"/>
      <c r="NN218" s="12"/>
      <c r="NO218" s="12"/>
      <c r="NP218" s="12"/>
      <c r="NQ218" s="12"/>
      <c r="NR218" s="12"/>
      <c r="NS218" s="12"/>
      <c r="NT218" s="12"/>
      <c r="NU218" s="12"/>
      <c r="NV218" s="12"/>
      <c r="NW218" s="12"/>
      <c r="NX218" s="12"/>
      <c r="NY218" s="12"/>
      <c r="NZ218" s="12"/>
      <c r="OA218" s="12"/>
      <c r="OB218" s="12"/>
      <c r="OC218" s="12"/>
      <c r="OD218" s="12"/>
      <c r="OE218" s="12"/>
      <c r="OF218" s="12"/>
      <c r="OG218" s="12"/>
      <c r="OH218" s="12"/>
      <c r="OI218" s="12"/>
      <c r="OJ218" s="12"/>
      <c r="OK218" s="12"/>
      <c r="OL218" s="12"/>
      <c r="OM218" s="12"/>
      <c r="ON218" s="12"/>
      <c r="OO218" s="12"/>
      <c r="OP218" s="12"/>
      <c r="OQ218" s="12"/>
      <c r="OR218" s="12"/>
      <c r="OS218" s="12"/>
      <c r="OT218" s="12"/>
      <c r="OU218" s="12"/>
      <c r="OV218" s="12"/>
      <c r="OW218" s="12"/>
      <c r="OX218" s="12"/>
      <c r="OY218" s="12"/>
      <c r="OZ218" s="12"/>
      <c r="PA218" s="12"/>
      <c r="PB218" s="12"/>
      <c r="PC218" s="12"/>
      <c r="PD218" s="12"/>
      <c r="PE218" s="12"/>
      <c r="PF218" s="12"/>
      <c r="PG218" s="12"/>
      <c r="PH218" s="12"/>
      <c r="PI218" s="12"/>
      <c r="PJ218" s="12"/>
      <c r="PK218" s="12"/>
      <c r="PL218" s="12"/>
      <c r="PM218" s="12"/>
      <c r="PN218" s="12"/>
      <c r="PO218" s="12"/>
      <c r="PP218" s="12"/>
      <c r="PQ218" s="12"/>
      <c r="PR218" s="12"/>
      <c r="PS218" s="12"/>
      <c r="PT218" s="12"/>
      <c r="PU218" s="12"/>
      <c r="PV218" s="12"/>
      <c r="PW218" s="12"/>
      <c r="PX218" s="12"/>
      <c r="PY218" s="12"/>
      <c r="PZ218" s="12"/>
      <c r="QA218" s="12"/>
      <c r="QB218" s="12"/>
      <c r="QC218" s="12"/>
      <c r="QD218" s="12"/>
      <c r="QE218" s="12"/>
      <c r="QF218" s="12"/>
      <c r="QG218" s="12"/>
      <c r="QH218" s="12"/>
      <c r="QI218" s="12"/>
      <c r="QJ218" s="12"/>
      <c r="QK218" s="12"/>
      <c r="QL218" s="12"/>
      <c r="QM218" s="12"/>
      <c r="QN218" s="12"/>
      <c r="QO218" s="12"/>
      <c r="QP218" s="12"/>
      <c r="QQ218" s="12"/>
      <c r="QR218" s="12"/>
      <c r="QS218" s="12"/>
      <c r="QT218" s="12"/>
      <c r="QU218" s="12"/>
      <c r="QV218" s="12"/>
      <c r="QW218" s="12"/>
      <c r="QX218" s="12"/>
      <c r="QY218" s="12"/>
      <c r="QZ218" s="12"/>
      <c r="RA218" s="12"/>
      <c r="RB218" s="12"/>
      <c r="RC218" s="12"/>
      <c r="RD218" s="12"/>
      <c r="RE218" s="12"/>
      <c r="RF218" s="12"/>
      <c r="RG218" s="12"/>
      <c r="RH218" s="12"/>
      <c r="RI218" s="12"/>
      <c r="RJ218" s="12"/>
      <c r="RK218" s="12"/>
      <c r="RL218" s="12"/>
      <c r="RM218" s="12"/>
      <c r="RN218" s="12"/>
      <c r="RO218" s="12"/>
      <c r="RP218" s="12"/>
      <c r="RQ218" s="12"/>
      <c r="RR218" s="12"/>
      <c r="RS218" s="12"/>
      <c r="RT218" s="12"/>
      <c r="RU218" s="12"/>
      <c r="RV218" s="12"/>
      <c r="RW218" s="12"/>
      <c r="RX218" s="12"/>
      <c r="RY218" s="12"/>
      <c r="RZ218" s="12"/>
      <c r="SA218" s="12"/>
      <c r="SB218" s="12"/>
      <c r="SC218" s="12"/>
      <c r="SD218" s="12"/>
      <c r="SE218" s="12"/>
      <c r="SF218" s="12"/>
      <c r="SG218" s="12"/>
      <c r="SH218" s="12"/>
      <c r="SI218" s="12"/>
      <c r="SJ218" s="12"/>
      <c r="SK218" s="12"/>
      <c r="SL218" s="12"/>
      <c r="SM218" s="12"/>
      <c r="SN218" s="12"/>
      <c r="SO218" s="12"/>
      <c r="SP218" s="12"/>
      <c r="SQ218" s="12"/>
      <c r="SR218" s="12"/>
      <c r="SS218" s="12"/>
      <c r="ST218" s="12"/>
      <c r="SU218" s="12"/>
      <c r="SV218" s="12"/>
      <c r="SW218" s="12"/>
      <c r="SX218" s="12"/>
      <c r="SY218" s="12"/>
      <c r="SZ218" s="12"/>
      <c r="TA218" s="12"/>
      <c r="TB218" s="12"/>
      <c r="TC218" s="12"/>
      <c r="TD218" s="12"/>
      <c r="TE218" s="12"/>
      <c r="TF218" s="12"/>
      <c r="TG218" s="12"/>
      <c r="TH218" s="12"/>
      <c r="TI218" s="12"/>
      <c r="TJ218" s="12"/>
      <c r="TK218" s="12"/>
      <c r="TL218" s="12"/>
      <c r="TM218" s="12"/>
      <c r="TN218" s="12"/>
      <c r="TO218" s="12"/>
      <c r="TP218" s="12"/>
      <c r="TQ218" s="12"/>
      <c r="TR218" s="12"/>
      <c r="TS218" s="12"/>
      <c r="TT218" s="12"/>
      <c r="TU218" s="12"/>
      <c r="TV218" s="12"/>
      <c r="TW218" s="12"/>
      <c r="TX218" s="12"/>
      <c r="TY218" s="12"/>
      <c r="TZ218" s="12"/>
      <c r="UA218" s="12"/>
      <c r="UB218" s="12"/>
      <c r="UC218" s="12"/>
      <c r="UD218" s="12"/>
      <c r="UE218" s="12"/>
      <c r="UF218" s="12"/>
      <c r="UG218" s="12"/>
      <c r="UH218" s="12"/>
      <c r="UI218" s="12"/>
      <c r="UJ218" s="12"/>
      <c r="UK218" s="12"/>
      <c r="UL218" s="12"/>
      <c r="UM218" s="12"/>
      <c r="UN218" s="12"/>
      <c r="UO218" s="12"/>
      <c r="UP218" s="12"/>
      <c r="UQ218" s="12"/>
      <c r="UR218" s="12"/>
      <c r="US218" s="12"/>
      <c r="UT218" s="12"/>
      <c r="UU218" s="12"/>
      <c r="UV218" s="12"/>
      <c r="UW218" s="12"/>
      <c r="UX218" s="12"/>
      <c r="UY218" s="12"/>
      <c r="UZ218" s="12"/>
      <c r="VA218" s="12"/>
      <c r="VB218" s="12"/>
      <c r="VC218" s="12"/>
      <c r="VD218" s="12"/>
      <c r="VE218" s="12"/>
      <c r="VF218" s="12"/>
      <c r="VG218" s="12"/>
      <c r="VH218" s="12"/>
      <c r="VI218" s="12"/>
      <c r="VJ218" s="12"/>
      <c r="VK218" s="12"/>
      <c r="VL218" s="12"/>
      <c r="VM218" s="12"/>
      <c r="VN218" s="12"/>
      <c r="VO218" s="12"/>
      <c r="VP218" s="12"/>
      <c r="VQ218" s="12"/>
      <c r="VR218" s="12"/>
      <c r="VS218" s="12"/>
      <c r="VT218" s="12"/>
      <c r="VU218" s="12"/>
      <c r="VV218" s="12"/>
      <c r="VW218" s="12"/>
      <c r="VX218" s="12"/>
      <c r="VY218" s="12"/>
      <c r="VZ218" s="12"/>
      <c r="WA218" s="12"/>
      <c r="WB218" s="12"/>
      <c r="WC218" s="12"/>
      <c r="WD218" s="12"/>
      <c r="WE218" s="12"/>
      <c r="WF218" s="12"/>
      <c r="WG218" s="12"/>
      <c r="WH218" s="12"/>
      <c r="WI218" s="12"/>
      <c r="WJ218" s="12"/>
      <c r="WK218" s="12"/>
      <c r="WL218" s="12"/>
      <c r="WM218" s="12"/>
      <c r="WN218" s="12"/>
      <c r="WO218" s="12"/>
      <c r="WP218" s="12"/>
      <c r="WQ218" s="12"/>
      <c r="WR218" s="12"/>
      <c r="WS218" s="12"/>
      <c r="WT218" s="12"/>
      <c r="WU218" s="12"/>
      <c r="WV218" s="12"/>
      <c r="WW218" s="12"/>
      <c r="WX218" s="12"/>
      <c r="WY218" s="12"/>
      <c r="WZ218" s="12"/>
      <c r="XA218" s="12"/>
      <c r="XB218" s="12"/>
      <c r="XC218" s="12"/>
      <c r="XD218" s="12"/>
      <c r="XE218" s="12"/>
      <c r="XF218" s="12"/>
      <c r="XG218" s="12"/>
      <c r="XH218" s="12"/>
      <c r="XI218" s="12"/>
      <c r="XJ218" s="12"/>
      <c r="XK218" s="12"/>
      <c r="XL218" s="12"/>
      <c r="XM218" s="12"/>
      <c r="XN218" s="12"/>
      <c r="XO218" s="12"/>
      <c r="XP218" s="12"/>
      <c r="XQ218" s="12"/>
      <c r="XR218" s="12"/>
      <c r="XS218" s="12"/>
      <c r="XT218" s="12"/>
      <c r="XU218" s="12"/>
      <c r="XV218" s="12"/>
      <c r="XW218" s="12"/>
      <c r="XX218" s="12"/>
      <c r="XY218" s="12"/>
      <c r="XZ218" s="12"/>
      <c r="YA218" s="12"/>
      <c r="YB218" s="12"/>
      <c r="YC218" s="12"/>
      <c r="YD218" s="12"/>
      <c r="YE218" s="12"/>
      <c r="YF218" s="12"/>
      <c r="YG218" s="12"/>
      <c r="YH218" s="12"/>
      <c r="YI218" s="12"/>
      <c r="YJ218" s="12"/>
      <c r="YK218" s="12"/>
      <c r="YL218" s="12"/>
      <c r="YM218" s="12"/>
      <c r="YN218" s="12"/>
      <c r="YO218" s="12"/>
      <c r="YP218" s="12"/>
      <c r="YQ218" s="12"/>
      <c r="YR218" s="12"/>
      <c r="YS218" s="12"/>
      <c r="YT218" s="12"/>
      <c r="YU218" s="12"/>
      <c r="YV218" s="12"/>
      <c r="YW218" s="12"/>
      <c r="YX218" s="12"/>
      <c r="YY218" s="12"/>
      <c r="YZ218" s="12"/>
      <c r="ZA218" s="12"/>
      <c r="ZB218" s="12"/>
      <c r="ZC218" s="12"/>
      <c r="ZD218" s="12"/>
      <c r="ZE218" s="12"/>
      <c r="ZF218" s="12"/>
      <c r="ZG218" s="12"/>
      <c r="ZH218" s="12"/>
      <c r="ZI218" s="12"/>
      <c r="ZJ218" s="12"/>
      <c r="ZK218" s="12"/>
      <c r="ZL218" s="12"/>
      <c r="ZM218" s="12"/>
      <c r="ZN218" s="12"/>
      <c r="ZO218" s="12"/>
      <c r="ZP218" s="12"/>
      <c r="ZQ218" s="12"/>
      <c r="ZR218" s="12"/>
      <c r="ZS218" s="12"/>
      <c r="ZT218" s="12"/>
      <c r="ZU218" s="12"/>
      <c r="ZV218" s="12"/>
      <c r="ZW218" s="12"/>
      <c r="ZX218" s="12"/>
      <c r="ZY218" s="12"/>
      <c r="ZZ218" s="12"/>
      <c r="AAA218" s="12"/>
      <c r="AAB218" s="12"/>
      <c r="AAC218" s="12"/>
      <c r="AAD218" s="12"/>
      <c r="AAE218" s="12"/>
      <c r="AAF218" s="12"/>
      <c r="AAG218" s="12"/>
      <c r="AAH218" s="12"/>
      <c r="AAI218" s="12"/>
      <c r="AAJ218" s="12"/>
      <c r="AAK218" s="12"/>
      <c r="AAL218" s="12"/>
      <c r="AAM218" s="12"/>
      <c r="AAN218" s="12"/>
      <c r="AAO218" s="12"/>
      <c r="AAP218" s="12"/>
      <c r="AAQ218" s="12"/>
      <c r="AAR218" s="12"/>
      <c r="AAS218" s="12"/>
      <c r="AAT218" s="12"/>
      <c r="AAU218" s="12"/>
      <c r="AAV218" s="12"/>
      <c r="AAW218" s="12"/>
      <c r="AAX218" s="12"/>
      <c r="AAY218" s="12"/>
      <c r="AAZ218" s="12"/>
      <c r="ABA218" s="12"/>
      <c r="ABB218" s="12"/>
      <c r="ABC218" s="12"/>
      <c r="ABD218" s="12"/>
      <c r="ABE218" s="12"/>
      <c r="ABF218" s="12"/>
      <c r="ABG218" s="12"/>
      <c r="ABH218" s="12"/>
      <c r="ABI218" s="12"/>
      <c r="ABJ218" s="12"/>
      <c r="ABK218" s="12"/>
      <c r="ABL218" s="12"/>
      <c r="ABM218" s="12"/>
      <c r="ABN218" s="12"/>
      <c r="ABO218" s="12"/>
      <c r="ABP218" s="12"/>
      <c r="ABQ218" s="12"/>
      <c r="ABR218" s="12"/>
      <c r="ABS218" s="12"/>
      <c r="ABT218" s="12"/>
      <c r="ABU218" s="12"/>
      <c r="ABV218" s="12"/>
      <c r="ABW218" s="12"/>
      <c r="ABX218" s="12"/>
      <c r="ABY218" s="12"/>
      <c r="ABZ218" s="12"/>
      <c r="ACA218" s="12"/>
      <c r="ACB218" s="12"/>
      <c r="ACC218" s="12"/>
      <c r="ACD218" s="12"/>
      <c r="ACE218" s="12"/>
      <c r="ACF218" s="12"/>
      <c r="ACG218" s="12"/>
      <c r="ACH218" s="12"/>
      <c r="ACI218" s="12"/>
      <c r="ACJ218" s="12"/>
      <c r="ACK218" s="12"/>
      <c r="ACL218" s="12"/>
      <c r="ACM218" s="12"/>
      <c r="ACN218" s="12"/>
      <c r="ACO218" s="12"/>
      <c r="ACP218" s="12"/>
      <c r="ACQ218" s="12"/>
      <c r="ACR218" s="12"/>
      <c r="ACS218" s="12"/>
      <c r="ACT218" s="12"/>
      <c r="ACU218" s="12"/>
      <c r="ACV218" s="12"/>
      <c r="ACW218" s="12"/>
      <c r="ACX218" s="12"/>
      <c r="ACY218" s="12"/>
      <c r="ACZ218" s="12"/>
      <c r="ADA218" s="12"/>
      <c r="ADB218" s="12"/>
      <c r="ADC218" s="12"/>
      <c r="ADD218" s="12"/>
      <c r="ADE218" s="12"/>
      <c r="ADF218" s="12"/>
      <c r="ADG218" s="12"/>
      <c r="ADH218" s="12"/>
      <c r="ADI218" s="12"/>
      <c r="ADJ218" s="12"/>
      <c r="ADK218" s="12"/>
      <c r="ADL218" s="12"/>
      <c r="ADM218" s="12"/>
      <c r="ADN218" s="12"/>
      <c r="ADO218" s="12"/>
      <c r="ADP218" s="12"/>
      <c r="ADQ218" s="12"/>
      <c r="ADR218" s="12"/>
      <c r="ADS218" s="12"/>
      <c r="ADT218" s="12"/>
      <c r="ADU218" s="12"/>
      <c r="ADV218" s="12"/>
      <c r="ADW218" s="12"/>
      <c r="ADX218" s="12"/>
      <c r="ADY218" s="12"/>
      <c r="ADZ218" s="12"/>
      <c r="AEA218" s="12"/>
      <c r="AEB218" s="12"/>
      <c r="AEC218" s="12"/>
      <c r="AED218" s="12"/>
      <c r="AEE218" s="12"/>
      <c r="AEF218" s="12"/>
      <c r="AEG218" s="12"/>
      <c r="AEH218" s="12"/>
      <c r="AEI218" s="12"/>
      <c r="AEJ218" s="12"/>
      <c r="AEK218" s="12"/>
      <c r="AEL218" s="12"/>
      <c r="AEM218" s="12"/>
      <c r="AEN218" s="12"/>
      <c r="AEO218" s="12"/>
      <c r="AEP218" s="12"/>
      <c r="AEQ218" s="12"/>
      <c r="AER218" s="12"/>
      <c r="AES218" s="12"/>
      <c r="AET218" s="12"/>
      <c r="AEU218" s="12"/>
      <c r="AEV218" s="12"/>
      <c r="AEW218" s="12"/>
      <c r="AEX218" s="12"/>
      <c r="AEY218" s="12"/>
      <c r="AEZ218" s="12"/>
      <c r="AFA218" s="12"/>
      <c r="AFB218" s="12"/>
      <c r="AFC218" s="12"/>
      <c r="AFD218" s="12"/>
      <c r="AFE218" s="12"/>
      <c r="AFF218" s="12"/>
      <c r="AFG218" s="12"/>
      <c r="AFH218" s="12"/>
      <c r="AFI218" s="12"/>
      <c r="AFJ218" s="12"/>
      <c r="AFK218" s="12"/>
      <c r="AFL218" s="12"/>
      <c r="AFM218" s="12"/>
      <c r="AFN218" s="12"/>
      <c r="AFO218" s="12"/>
      <c r="AFP218" s="12"/>
      <c r="AFQ218" s="12"/>
      <c r="AFR218" s="12"/>
      <c r="AFS218" s="12"/>
      <c r="AFT218" s="12"/>
      <c r="AFU218" s="12"/>
      <c r="AFV218" s="12"/>
      <c r="AFW218" s="12"/>
      <c r="AFX218" s="12"/>
      <c r="AFY218" s="12"/>
      <c r="AFZ218" s="12"/>
      <c r="AGA218" s="12"/>
      <c r="AGB218" s="12"/>
      <c r="AGC218" s="12"/>
      <c r="AGD218" s="12"/>
      <c r="AGE218" s="12"/>
      <c r="AGF218" s="12"/>
      <c r="AGG218" s="12"/>
      <c r="AGH218" s="12"/>
      <c r="AGI218" s="12"/>
      <c r="AGJ218" s="12"/>
      <c r="AGK218" s="12"/>
      <c r="AGL218" s="12"/>
      <c r="AGM218" s="12"/>
      <c r="AGN218" s="12"/>
      <c r="AGO218" s="12"/>
      <c r="AGP218" s="12"/>
      <c r="AGQ218" s="12"/>
      <c r="AGR218" s="12"/>
      <c r="AGS218" s="12"/>
      <c r="AGT218" s="12"/>
      <c r="AGU218" s="12"/>
      <c r="AGV218" s="12"/>
      <c r="AGW218" s="12"/>
      <c r="AGX218" s="12"/>
      <c r="AGY218" s="12"/>
      <c r="AGZ218" s="12"/>
      <c r="AHA218" s="12"/>
      <c r="AHB218" s="12"/>
      <c r="AHC218" s="12"/>
      <c r="AHD218" s="12"/>
      <c r="AHE218" s="12"/>
      <c r="AHF218" s="12"/>
      <c r="AHG218" s="12"/>
      <c r="AHH218" s="12"/>
      <c r="AHI218" s="12"/>
      <c r="AHJ218" s="12"/>
      <c r="AHK218" s="12"/>
      <c r="AHL218" s="12"/>
      <c r="AHM218" s="12"/>
      <c r="AHN218" s="12"/>
      <c r="AHO218" s="12"/>
      <c r="AHP218" s="12"/>
      <c r="AHQ218" s="12"/>
      <c r="AHR218" s="12"/>
      <c r="AHS218" s="12"/>
      <c r="AHT218" s="12"/>
      <c r="AHU218" s="12"/>
      <c r="AHV218" s="12"/>
      <c r="AHW218" s="12"/>
      <c r="AHX218" s="12"/>
      <c r="AHY218" s="12"/>
      <c r="AHZ218" s="12"/>
      <c r="AIA218" s="12"/>
      <c r="AIB218" s="12"/>
      <c r="AIC218" s="12"/>
      <c r="AID218" s="12"/>
      <c r="AIE218" s="12"/>
      <c r="AIF218" s="12"/>
      <c r="AIG218" s="12"/>
      <c r="AIH218" s="12"/>
      <c r="AII218" s="12"/>
      <c r="AIJ218" s="12"/>
      <c r="AIK218" s="12"/>
      <c r="AIL218" s="12"/>
      <c r="AIM218" s="12"/>
      <c r="AIN218" s="12"/>
      <c r="AIO218" s="12"/>
      <c r="AIP218" s="12"/>
      <c r="AIQ218" s="12"/>
      <c r="AIR218" s="12"/>
      <c r="AIS218" s="12"/>
      <c r="AIT218" s="12"/>
      <c r="AIU218" s="12"/>
      <c r="AIV218" s="12"/>
      <c r="AIW218" s="12"/>
      <c r="AIX218" s="12"/>
      <c r="AIY218" s="12"/>
      <c r="AIZ218" s="12"/>
      <c r="AJA218" s="12"/>
      <c r="AJB218" s="12"/>
      <c r="AJC218" s="12"/>
      <c r="AJD218" s="12"/>
      <c r="AJE218" s="12"/>
      <c r="AJF218" s="12"/>
      <c r="AJG218" s="12"/>
      <c r="AJH218" s="12"/>
      <c r="AJI218" s="12"/>
      <c r="AJJ218" s="12"/>
      <c r="AJK218" s="12"/>
      <c r="AJL218" s="12"/>
      <c r="AJM218" s="12"/>
      <c r="AJN218" s="12"/>
      <c r="AJO218" s="12"/>
      <c r="AJP218" s="12"/>
      <c r="AJQ218" s="12"/>
      <c r="AJR218" s="12"/>
      <c r="AJS218" s="12"/>
      <c r="AJT218" s="12"/>
      <c r="AJU218" s="12"/>
      <c r="AJV218" s="12"/>
      <c r="AJW218" s="12"/>
      <c r="AJX218" s="12"/>
      <c r="AJY218" s="12"/>
      <c r="AJZ218" s="12"/>
      <c r="AKA218" s="12"/>
      <c r="AKB218" s="12"/>
      <c r="AKC218" s="12"/>
      <c r="AKD218" s="12"/>
      <c r="AKE218" s="12"/>
      <c r="AKF218" s="12"/>
      <c r="AKG218" s="12"/>
      <c r="AKH218" s="12"/>
      <c r="AKI218" s="12"/>
      <c r="AKJ218" s="12"/>
      <c r="AKK218" s="12"/>
      <c r="AKL218" s="12"/>
      <c r="AKM218" s="12"/>
      <c r="AKN218" s="12"/>
      <c r="AKO218" s="12"/>
      <c r="AKP218" s="12"/>
      <c r="AKQ218" s="12"/>
      <c r="AKR218" s="12"/>
      <c r="AKS218" s="12"/>
      <c r="AKT218" s="12"/>
      <c r="AKU218" s="12"/>
      <c r="AKV218" s="12"/>
      <c r="AKW218" s="12"/>
      <c r="AKX218" s="12"/>
      <c r="AKY218" s="12"/>
      <c r="AKZ218" s="12"/>
      <c r="ALA218" s="12"/>
      <c r="ALB218" s="12"/>
      <c r="ALC218" s="12"/>
      <c r="ALD218" s="12"/>
      <c r="ALE218" s="12"/>
      <c r="ALF218" s="12"/>
      <c r="ALG218" s="12"/>
      <c r="ALH218" s="12"/>
      <c r="ALI218" s="12"/>
      <c r="ALJ218" s="12"/>
      <c r="ALK218" s="12"/>
      <c r="ALL218" s="12"/>
      <c r="ALM218" s="12"/>
      <c r="ALN218" s="12"/>
      <c r="ALO218" s="12"/>
      <c r="ALP218" s="12"/>
      <c r="ALQ218" s="12"/>
      <c r="ALR218" s="12"/>
      <c r="ALS218" s="12"/>
      <c r="ALT218" s="12"/>
      <c r="ALU218" s="12"/>
      <c r="ALV218" s="12"/>
      <c r="ALW218" s="12"/>
      <c r="ALX218" s="12"/>
      <c r="ALY218" s="12"/>
      <c r="ALZ218" s="12"/>
      <c r="AMA218" s="12"/>
      <c r="AMB218" s="12"/>
      <c r="AMC218" s="12"/>
      <c r="AMD218" s="12"/>
      <c r="AME218" s="12"/>
      <c r="AMF218" s="12"/>
      <c r="AMG218" s="12"/>
      <c r="AMH218" s="12"/>
      <c r="AMI218" s="12"/>
      <c r="AMJ218" s="12"/>
    </row>
    <row r="219" spans="1:1024" s="2" customFormat="1" ht="15" hidden="1" x14ac:dyDescent="0.2">
      <c r="A219" s="118">
        <v>4</v>
      </c>
      <c r="B219" s="32"/>
      <c r="C219" s="119" t="s">
        <v>236</v>
      </c>
      <c r="D219" s="99" t="s">
        <v>206</v>
      </c>
      <c r="E219" s="120"/>
      <c r="F219" s="7"/>
      <c r="G219" s="7"/>
      <c r="H219" s="7"/>
      <c r="I219" s="7"/>
      <c r="J219" s="7"/>
      <c r="K219" s="7"/>
      <c r="L219" s="7"/>
      <c r="M219" s="7"/>
      <c r="N219" s="7"/>
      <c r="W219" s="9"/>
      <c r="X219" s="10"/>
      <c r="Y219" s="10"/>
      <c r="Z219" s="11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2"/>
      <c r="DF219" s="12"/>
      <c r="DG219" s="12"/>
      <c r="DH219" s="12"/>
      <c r="DI219" s="12"/>
      <c r="DJ219" s="12"/>
      <c r="DK219" s="12"/>
      <c r="DL219" s="12"/>
      <c r="DM219" s="12"/>
      <c r="DN219" s="12"/>
      <c r="DO219" s="12"/>
      <c r="DP219" s="12"/>
      <c r="DQ219" s="12"/>
      <c r="DR219" s="12"/>
      <c r="DS219" s="12"/>
      <c r="DT219" s="12"/>
      <c r="DU219" s="12"/>
      <c r="DV219" s="12"/>
      <c r="DW219" s="12"/>
      <c r="DX219" s="12"/>
      <c r="DY219" s="12"/>
      <c r="DZ219" s="12"/>
      <c r="EA219" s="12"/>
      <c r="EB219" s="12"/>
      <c r="EC219" s="12"/>
      <c r="ED219" s="12"/>
      <c r="EE219" s="12"/>
      <c r="EF219" s="12"/>
      <c r="EG219" s="12"/>
      <c r="EH219" s="12"/>
      <c r="EI219" s="12"/>
      <c r="EJ219" s="12"/>
      <c r="EK219" s="12"/>
      <c r="EL219" s="12"/>
      <c r="EM219" s="12"/>
      <c r="EN219" s="12"/>
      <c r="EO219" s="12"/>
      <c r="EP219" s="12"/>
      <c r="EQ219" s="12"/>
      <c r="ER219" s="12"/>
      <c r="ES219" s="12"/>
      <c r="ET219" s="12"/>
      <c r="EU219" s="12"/>
      <c r="EV219" s="12"/>
      <c r="EW219" s="12"/>
      <c r="EX219" s="12"/>
      <c r="EY219" s="12"/>
      <c r="EZ219" s="12"/>
      <c r="FA219" s="12"/>
      <c r="FB219" s="12"/>
      <c r="FC219" s="12"/>
      <c r="FD219" s="12"/>
      <c r="FE219" s="12"/>
      <c r="FF219" s="12"/>
      <c r="FG219" s="12"/>
      <c r="FH219" s="12"/>
      <c r="FI219" s="12"/>
      <c r="FJ219" s="12"/>
      <c r="FK219" s="12"/>
      <c r="FL219" s="12"/>
      <c r="FM219" s="12"/>
      <c r="FN219" s="12"/>
      <c r="FO219" s="12"/>
      <c r="FP219" s="12"/>
      <c r="FQ219" s="12"/>
      <c r="FR219" s="12"/>
      <c r="FS219" s="12"/>
      <c r="FT219" s="12"/>
      <c r="FU219" s="12"/>
      <c r="FV219" s="12"/>
      <c r="FW219" s="12"/>
      <c r="FX219" s="12"/>
      <c r="FY219" s="12"/>
      <c r="FZ219" s="12"/>
      <c r="GA219" s="12"/>
      <c r="GB219" s="12"/>
      <c r="GC219" s="12"/>
      <c r="GD219" s="12"/>
      <c r="GE219" s="12"/>
      <c r="GF219" s="12"/>
      <c r="GG219" s="12"/>
      <c r="GH219" s="12"/>
      <c r="GI219" s="12"/>
      <c r="GJ219" s="12"/>
      <c r="GK219" s="12"/>
      <c r="GL219" s="12"/>
      <c r="GM219" s="12"/>
      <c r="GN219" s="12"/>
      <c r="GO219" s="12"/>
      <c r="GP219" s="12"/>
      <c r="GQ219" s="12"/>
      <c r="GR219" s="12"/>
      <c r="GS219" s="12"/>
      <c r="GT219" s="12"/>
      <c r="GU219" s="12"/>
      <c r="GV219" s="12"/>
      <c r="GW219" s="12"/>
      <c r="GX219" s="12"/>
      <c r="GY219" s="12"/>
      <c r="GZ219" s="12"/>
      <c r="HA219" s="12"/>
      <c r="HB219" s="12"/>
      <c r="HC219" s="12"/>
      <c r="HD219" s="12"/>
      <c r="HE219" s="12"/>
      <c r="HF219" s="12"/>
      <c r="HG219" s="12"/>
      <c r="HH219" s="12"/>
      <c r="HI219" s="12"/>
      <c r="HJ219" s="12"/>
      <c r="HK219" s="12"/>
      <c r="HL219" s="12"/>
      <c r="HM219" s="12"/>
      <c r="HN219" s="12"/>
      <c r="HO219" s="12"/>
      <c r="HP219" s="12"/>
      <c r="HQ219" s="12"/>
      <c r="HR219" s="12"/>
      <c r="HS219" s="12"/>
      <c r="HT219" s="12"/>
      <c r="HU219" s="12"/>
      <c r="HV219" s="12"/>
      <c r="HW219" s="12"/>
      <c r="HX219" s="12"/>
      <c r="HY219" s="12"/>
      <c r="HZ219" s="12"/>
      <c r="IA219" s="12"/>
      <c r="IB219" s="12"/>
      <c r="IC219" s="12"/>
      <c r="ID219" s="12"/>
      <c r="IE219" s="12"/>
      <c r="IF219" s="12"/>
      <c r="IG219" s="12"/>
      <c r="IH219" s="12"/>
      <c r="II219" s="12"/>
      <c r="IJ219" s="12"/>
      <c r="IK219" s="12"/>
      <c r="IL219" s="12"/>
      <c r="IM219" s="12"/>
      <c r="IN219" s="12"/>
      <c r="IO219" s="12"/>
      <c r="IP219" s="12"/>
      <c r="IQ219" s="12"/>
      <c r="IR219" s="12"/>
      <c r="IS219" s="12"/>
      <c r="IT219" s="12"/>
      <c r="IU219" s="12"/>
      <c r="IV219" s="12"/>
      <c r="IW219" s="12"/>
      <c r="IX219" s="12"/>
      <c r="IY219" s="12"/>
      <c r="IZ219" s="12"/>
      <c r="JA219" s="12"/>
      <c r="JB219" s="12"/>
      <c r="JC219" s="12"/>
      <c r="JD219" s="12"/>
      <c r="JE219" s="12"/>
      <c r="JF219" s="12"/>
      <c r="JG219" s="12"/>
      <c r="JH219" s="12"/>
      <c r="JI219" s="12"/>
      <c r="JJ219" s="12"/>
      <c r="JK219" s="12"/>
      <c r="JL219" s="12"/>
      <c r="JM219" s="12"/>
      <c r="JN219" s="12"/>
      <c r="JO219" s="12"/>
      <c r="JP219" s="12"/>
      <c r="JQ219" s="12"/>
      <c r="JR219" s="12"/>
      <c r="JS219" s="12"/>
      <c r="JT219" s="12"/>
      <c r="JU219" s="12"/>
      <c r="JV219" s="12"/>
      <c r="JW219" s="12"/>
      <c r="JX219" s="12"/>
      <c r="JY219" s="12"/>
      <c r="JZ219" s="12"/>
      <c r="KA219" s="12"/>
      <c r="KB219" s="12"/>
      <c r="KC219" s="12"/>
      <c r="KD219" s="12"/>
      <c r="KE219" s="12"/>
      <c r="KF219" s="12"/>
      <c r="KG219" s="12"/>
      <c r="KH219" s="12"/>
      <c r="KI219" s="12"/>
      <c r="KJ219" s="12"/>
      <c r="KK219" s="12"/>
      <c r="KL219" s="12"/>
      <c r="KM219" s="12"/>
      <c r="KN219" s="12"/>
      <c r="KO219" s="12"/>
      <c r="KP219" s="12"/>
      <c r="KQ219" s="12"/>
      <c r="KR219" s="12"/>
      <c r="KS219" s="12"/>
      <c r="KT219" s="12"/>
      <c r="KU219" s="12"/>
      <c r="KV219" s="12"/>
      <c r="KW219" s="12"/>
      <c r="KX219" s="12"/>
      <c r="KY219" s="12"/>
      <c r="KZ219" s="12"/>
      <c r="LA219" s="12"/>
      <c r="LB219" s="12"/>
      <c r="LC219" s="12"/>
      <c r="LD219" s="12"/>
      <c r="LE219" s="12"/>
      <c r="LF219" s="12"/>
      <c r="LG219" s="12"/>
      <c r="LH219" s="12"/>
      <c r="LI219" s="12"/>
      <c r="LJ219" s="12"/>
      <c r="LK219" s="12"/>
      <c r="LL219" s="12"/>
      <c r="LM219" s="12"/>
      <c r="LN219" s="12"/>
      <c r="LO219" s="12"/>
      <c r="LP219" s="12"/>
      <c r="LQ219" s="12"/>
      <c r="LR219" s="12"/>
      <c r="LS219" s="12"/>
      <c r="LT219" s="12"/>
      <c r="LU219" s="12"/>
      <c r="LV219" s="12"/>
      <c r="LW219" s="12"/>
      <c r="LX219" s="12"/>
      <c r="LY219" s="12"/>
      <c r="LZ219" s="12"/>
      <c r="MA219" s="12"/>
      <c r="MB219" s="12"/>
      <c r="MC219" s="12"/>
      <c r="MD219" s="12"/>
      <c r="ME219" s="12"/>
      <c r="MF219" s="12"/>
      <c r="MG219" s="12"/>
      <c r="MH219" s="12"/>
      <c r="MI219" s="12"/>
      <c r="MJ219" s="12"/>
      <c r="MK219" s="12"/>
      <c r="ML219" s="12"/>
      <c r="MM219" s="12"/>
      <c r="MN219" s="12"/>
      <c r="MO219" s="12"/>
      <c r="MP219" s="12"/>
      <c r="MQ219" s="12"/>
      <c r="MR219" s="12"/>
      <c r="MS219" s="12"/>
      <c r="MT219" s="12"/>
      <c r="MU219" s="12"/>
      <c r="MV219" s="12"/>
      <c r="MW219" s="12"/>
      <c r="MX219" s="12"/>
      <c r="MY219" s="12"/>
      <c r="MZ219" s="12"/>
      <c r="NA219" s="12"/>
      <c r="NB219" s="12"/>
      <c r="NC219" s="12"/>
      <c r="ND219" s="12"/>
      <c r="NE219" s="12"/>
      <c r="NF219" s="12"/>
      <c r="NG219" s="12"/>
      <c r="NH219" s="12"/>
      <c r="NI219" s="12"/>
      <c r="NJ219" s="12"/>
      <c r="NK219" s="12"/>
      <c r="NL219" s="12"/>
      <c r="NM219" s="12"/>
      <c r="NN219" s="12"/>
      <c r="NO219" s="12"/>
      <c r="NP219" s="12"/>
      <c r="NQ219" s="12"/>
      <c r="NR219" s="12"/>
      <c r="NS219" s="12"/>
      <c r="NT219" s="12"/>
      <c r="NU219" s="12"/>
      <c r="NV219" s="12"/>
      <c r="NW219" s="12"/>
      <c r="NX219" s="12"/>
      <c r="NY219" s="12"/>
      <c r="NZ219" s="12"/>
      <c r="OA219" s="12"/>
      <c r="OB219" s="12"/>
      <c r="OC219" s="12"/>
      <c r="OD219" s="12"/>
      <c r="OE219" s="12"/>
      <c r="OF219" s="12"/>
      <c r="OG219" s="12"/>
      <c r="OH219" s="12"/>
      <c r="OI219" s="12"/>
      <c r="OJ219" s="12"/>
      <c r="OK219" s="12"/>
      <c r="OL219" s="12"/>
      <c r="OM219" s="12"/>
      <c r="ON219" s="12"/>
      <c r="OO219" s="12"/>
      <c r="OP219" s="12"/>
      <c r="OQ219" s="12"/>
      <c r="OR219" s="12"/>
      <c r="OS219" s="12"/>
      <c r="OT219" s="12"/>
      <c r="OU219" s="12"/>
      <c r="OV219" s="12"/>
      <c r="OW219" s="12"/>
      <c r="OX219" s="12"/>
      <c r="OY219" s="12"/>
      <c r="OZ219" s="12"/>
      <c r="PA219" s="12"/>
      <c r="PB219" s="12"/>
      <c r="PC219" s="12"/>
      <c r="PD219" s="12"/>
      <c r="PE219" s="12"/>
      <c r="PF219" s="12"/>
      <c r="PG219" s="12"/>
      <c r="PH219" s="12"/>
      <c r="PI219" s="12"/>
      <c r="PJ219" s="12"/>
      <c r="PK219" s="12"/>
      <c r="PL219" s="12"/>
      <c r="PM219" s="12"/>
      <c r="PN219" s="12"/>
      <c r="PO219" s="12"/>
      <c r="PP219" s="12"/>
      <c r="PQ219" s="12"/>
      <c r="PR219" s="12"/>
      <c r="PS219" s="12"/>
      <c r="PT219" s="12"/>
      <c r="PU219" s="12"/>
      <c r="PV219" s="12"/>
      <c r="PW219" s="12"/>
      <c r="PX219" s="12"/>
      <c r="PY219" s="12"/>
      <c r="PZ219" s="12"/>
      <c r="QA219" s="12"/>
      <c r="QB219" s="12"/>
      <c r="QC219" s="12"/>
      <c r="QD219" s="12"/>
      <c r="QE219" s="12"/>
      <c r="QF219" s="12"/>
      <c r="QG219" s="12"/>
      <c r="QH219" s="12"/>
      <c r="QI219" s="12"/>
      <c r="QJ219" s="12"/>
      <c r="QK219" s="12"/>
      <c r="QL219" s="12"/>
      <c r="QM219" s="12"/>
      <c r="QN219" s="12"/>
      <c r="QO219" s="12"/>
      <c r="QP219" s="12"/>
      <c r="QQ219" s="12"/>
      <c r="QR219" s="12"/>
      <c r="QS219" s="12"/>
      <c r="QT219" s="12"/>
      <c r="QU219" s="12"/>
      <c r="QV219" s="12"/>
      <c r="QW219" s="12"/>
      <c r="QX219" s="12"/>
      <c r="QY219" s="12"/>
      <c r="QZ219" s="12"/>
      <c r="RA219" s="12"/>
      <c r="RB219" s="12"/>
      <c r="RC219" s="12"/>
      <c r="RD219" s="12"/>
      <c r="RE219" s="12"/>
      <c r="RF219" s="12"/>
      <c r="RG219" s="12"/>
      <c r="RH219" s="12"/>
      <c r="RI219" s="12"/>
      <c r="RJ219" s="12"/>
      <c r="RK219" s="12"/>
      <c r="RL219" s="12"/>
      <c r="RM219" s="12"/>
      <c r="RN219" s="12"/>
      <c r="RO219" s="12"/>
      <c r="RP219" s="12"/>
      <c r="RQ219" s="12"/>
      <c r="RR219" s="12"/>
      <c r="RS219" s="12"/>
      <c r="RT219" s="12"/>
      <c r="RU219" s="12"/>
      <c r="RV219" s="12"/>
      <c r="RW219" s="12"/>
      <c r="RX219" s="12"/>
      <c r="RY219" s="12"/>
      <c r="RZ219" s="12"/>
      <c r="SA219" s="12"/>
      <c r="SB219" s="12"/>
      <c r="SC219" s="12"/>
      <c r="SD219" s="12"/>
      <c r="SE219" s="12"/>
      <c r="SF219" s="12"/>
      <c r="SG219" s="12"/>
      <c r="SH219" s="12"/>
      <c r="SI219" s="12"/>
      <c r="SJ219" s="12"/>
      <c r="SK219" s="12"/>
      <c r="SL219" s="12"/>
      <c r="SM219" s="12"/>
      <c r="SN219" s="12"/>
      <c r="SO219" s="12"/>
      <c r="SP219" s="12"/>
      <c r="SQ219" s="12"/>
      <c r="SR219" s="12"/>
      <c r="SS219" s="12"/>
      <c r="ST219" s="12"/>
      <c r="SU219" s="12"/>
      <c r="SV219" s="12"/>
      <c r="SW219" s="12"/>
      <c r="SX219" s="12"/>
      <c r="SY219" s="12"/>
      <c r="SZ219" s="12"/>
      <c r="TA219" s="12"/>
      <c r="TB219" s="12"/>
      <c r="TC219" s="12"/>
      <c r="TD219" s="12"/>
      <c r="TE219" s="12"/>
      <c r="TF219" s="12"/>
      <c r="TG219" s="12"/>
      <c r="TH219" s="12"/>
      <c r="TI219" s="12"/>
      <c r="TJ219" s="12"/>
      <c r="TK219" s="12"/>
      <c r="TL219" s="12"/>
      <c r="TM219" s="12"/>
      <c r="TN219" s="12"/>
      <c r="TO219" s="12"/>
      <c r="TP219" s="12"/>
      <c r="TQ219" s="12"/>
      <c r="TR219" s="12"/>
      <c r="TS219" s="12"/>
      <c r="TT219" s="12"/>
      <c r="TU219" s="12"/>
      <c r="TV219" s="12"/>
      <c r="TW219" s="12"/>
      <c r="TX219" s="12"/>
      <c r="TY219" s="12"/>
      <c r="TZ219" s="12"/>
      <c r="UA219" s="12"/>
      <c r="UB219" s="12"/>
      <c r="UC219" s="12"/>
      <c r="UD219" s="12"/>
      <c r="UE219" s="12"/>
      <c r="UF219" s="12"/>
      <c r="UG219" s="12"/>
      <c r="UH219" s="12"/>
      <c r="UI219" s="12"/>
      <c r="UJ219" s="12"/>
      <c r="UK219" s="12"/>
      <c r="UL219" s="12"/>
      <c r="UM219" s="12"/>
      <c r="UN219" s="12"/>
      <c r="UO219" s="12"/>
      <c r="UP219" s="12"/>
      <c r="UQ219" s="12"/>
      <c r="UR219" s="12"/>
      <c r="US219" s="12"/>
      <c r="UT219" s="12"/>
      <c r="UU219" s="12"/>
      <c r="UV219" s="12"/>
      <c r="UW219" s="12"/>
      <c r="UX219" s="12"/>
      <c r="UY219" s="12"/>
      <c r="UZ219" s="12"/>
      <c r="VA219" s="12"/>
      <c r="VB219" s="12"/>
      <c r="VC219" s="12"/>
      <c r="VD219" s="12"/>
      <c r="VE219" s="12"/>
      <c r="VF219" s="12"/>
      <c r="VG219" s="12"/>
      <c r="VH219" s="12"/>
      <c r="VI219" s="12"/>
      <c r="VJ219" s="12"/>
      <c r="VK219" s="12"/>
      <c r="VL219" s="12"/>
      <c r="VM219" s="12"/>
      <c r="VN219" s="12"/>
      <c r="VO219" s="12"/>
      <c r="VP219" s="12"/>
      <c r="VQ219" s="12"/>
      <c r="VR219" s="12"/>
      <c r="VS219" s="12"/>
      <c r="VT219" s="12"/>
      <c r="VU219" s="12"/>
      <c r="VV219" s="12"/>
      <c r="VW219" s="12"/>
      <c r="VX219" s="12"/>
      <c r="VY219" s="12"/>
      <c r="VZ219" s="12"/>
      <c r="WA219" s="12"/>
      <c r="WB219" s="12"/>
      <c r="WC219" s="12"/>
      <c r="WD219" s="12"/>
      <c r="WE219" s="12"/>
      <c r="WF219" s="12"/>
      <c r="WG219" s="12"/>
      <c r="WH219" s="12"/>
      <c r="WI219" s="12"/>
      <c r="WJ219" s="12"/>
      <c r="WK219" s="12"/>
      <c r="WL219" s="12"/>
      <c r="WM219" s="12"/>
      <c r="WN219" s="12"/>
      <c r="WO219" s="12"/>
      <c r="WP219" s="12"/>
      <c r="WQ219" s="12"/>
      <c r="WR219" s="12"/>
      <c r="WS219" s="12"/>
      <c r="WT219" s="12"/>
      <c r="WU219" s="12"/>
      <c r="WV219" s="12"/>
      <c r="WW219" s="12"/>
      <c r="WX219" s="12"/>
      <c r="WY219" s="12"/>
      <c r="WZ219" s="12"/>
      <c r="XA219" s="12"/>
      <c r="XB219" s="12"/>
      <c r="XC219" s="12"/>
      <c r="XD219" s="12"/>
      <c r="XE219" s="12"/>
      <c r="XF219" s="12"/>
      <c r="XG219" s="12"/>
      <c r="XH219" s="12"/>
      <c r="XI219" s="12"/>
      <c r="XJ219" s="12"/>
      <c r="XK219" s="12"/>
      <c r="XL219" s="12"/>
      <c r="XM219" s="12"/>
      <c r="XN219" s="12"/>
      <c r="XO219" s="12"/>
      <c r="XP219" s="12"/>
      <c r="XQ219" s="12"/>
      <c r="XR219" s="12"/>
      <c r="XS219" s="12"/>
      <c r="XT219" s="12"/>
      <c r="XU219" s="12"/>
      <c r="XV219" s="12"/>
      <c r="XW219" s="12"/>
      <c r="XX219" s="12"/>
      <c r="XY219" s="12"/>
      <c r="XZ219" s="12"/>
      <c r="YA219" s="12"/>
      <c r="YB219" s="12"/>
      <c r="YC219" s="12"/>
      <c r="YD219" s="12"/>
      <c r="YE219" s="12"/>
      <c r="YF219" s="12"/>
      <c r="YG219" s="12"/>
      <c r="YH219" s="12"/>
      <c r="YI219" s="12"/>
      <c r="YJ219" s="12"/>
      <c r="YK219" s="12"/>
      <c r="YL219" s="12"/>
      <c r="YM219" s="12"/>
      <c r="YN219" s="12"/>
      <c r="YO219" s="12"/>
      <c r="YP219" s="12"/>
      <c r="YQ219" s="12"/>
      <c r="YR219" s="12"/>
      <c r="YS219" s="12"/>
      <c r="YT219" s="12"/>
      <c r="YU219" s="12"/>
      <c r="YV219" s="12"/>
      <c r="YW219" s="12"/>
      <c r="YX219" s="12"/>
      <c r="YY219" s="12"/>
      <c r="YZ219" s="12"/>
      <c r="ZA219" s="12"/>
      <c r="ZB219" s="12"/>
      <c r="ZC219" s="12"/>
      <c r="ZD219" s="12"/>
      <c r="ZE219" s="12"/>
      <c r="ZF219" s="12"/>
      <c r="ZG219" s="12"/>
      <c r="ZH219" s="12"/>
      <c r="ZI219" s="12"/>
      <c r="ZJ219" s="12"/>
      <c r="ZK219" s="12"/>
      <c r="ZL219" s="12"/>
      <c r="ZM219" s="12"/>
      <c r="ZN219" s="12"/>
      <c r="ZO219" s="12"/>
      <c r="ZP219" s="12"/>
      <c r="ZQ219" s="12"/>
      <c r="ZR219" s="12"/>
      <c r="ZS219" s="12"/>
      <c r="ZT219" s="12"/>
      <c r="ZU219" s="12"/>
      <c r="ZV219" s="12"/>
      <c r="ZW219" s="12"/>
      <c r="ZX219" s="12"/>
      <c r="ZY219" s="12"/>
      <c r="ZZ219" s="12"/>
      <c r="AAA219" s="12"/>
      <c r="AAB219" s="12"/>
      <c r="AAC219" s="12"/>
      <c r="AAD219" s="12"/>
      <c r="AAE219" s="12"/>
      <c r="AAF219" s="12"/>
      <c r="AAG219" s="12"/>
      <c r="AAH219" s="12"/>
      <c r="AAI219" s="12"/>
      <c r="AAJ219" s="12"/>
      <c r="AAK219" s="12"/>
      <c r="AAL219" s="12"/>
      <c r="AAM219" s="12"/>
      <c r="AAN219" s="12"/>
      <c r="AAO219" s="12"/>
      <c r="AAP219" s="12"/>
      <c r="AAQ219" s="12"/>
      <c r="AAR219" s="12"/>
      <c r="AAS219" s="12"/>
      <c r="AAT219" s="12"/>
      <c r="AAU219" s="12"/>
      <c r="AAV219" s="12"/>
      <c r="AAW219" s="12"/>
      <c r="AAX219" s="12"/>
      <c r="AAY219" s="12"/>
      <c r="AAZ219" s="12"/>
      <c r="ABA219" s="12"/>
      <c r="ABB219" s="12"/>
      <c r="ABC219" s="12"/>
      <c r="ABD219" s="12"/>
      <c r="ABE219" s="12"/>
      <c r="ABF219" s="12"/>
      <c r="ABG219" s="12"/>
      <c r="ABH219" s="12"/>
      <c r="ABI219" s="12"/>
      <c r="ABJ219" s="12"/>
      <c r="ABK219" s="12"/>
      <c r="ABL219" s="12"/>
      <c r="ABM219" s="12"/>
      <c r="ABN219" s="12"/>
      <c r="ABO219" s="12"/>
      <c r="ABP219" s="12"/>
      <c r="ABQ219" s="12"/>
      <c r="ABR219" s="12"/>
      <c r="ABS219" s="12"/>
      <c r="ABT219" s="12"/>
      <c r="ABU219" s="12"/>
      <c r="ABV219" s="12"/>
      <c r="ABW219" s="12"/>
      <c r="ABX219" s="12"/>
      <c r="ABY219" s="12"/>
      <c r="ABZ219" s="12"/>
      <c r="ACA219" s="12"/>
      <c r="ACB219" s="12"/>
      <c r="ACC219" s="12"/>
      <c r="ACD219" s="12"/>
      <c r="ACE219" s="12"/>
      <c r="ACF219" s="12"/>
      <c r="ACG219" s="12"/>
      <c r="ACH219" s="12"/>
      <c r="ACI219" s="12"/>
      <c r="ACJ219" s="12"/>
      <c r="ACK219" s="12"/>
      <c r="ACL219" s="12"/>
      <c r="ACM219" s="12"/>
      <c r="ACN219" s="12"/>
      <c r="ACO219" s="12"/>
      <c r="ACP219" s="12"/>
      <c r="ACQ219" s="12"/>
      <c r="ACR219" s="12"/>
      <c r="ACS219" s="12"/>
      <c r="ACT219" s="12"/>
      <c r="ACU219" s="12"/>
      <c r="ACV219" s="12"/>
      <c r="ACW219" s="12"/>
      <c r="ACX219" s="12"/>
      <c r="ACY219" s="12"/>
      <c r="ACZ219" s="12"/>
      <c r="ADA219" s="12"/>
      <c r="ADB219" s="12"/>
      <c r="ADC219" s="12"/>
      <c r="ADD219" s="12"/>
      <c r="ADE219" s="12"/>
      <c r="ADF219" s="12"/>
      <c r="ADG219" s="12"/>
      <c r="ADH219" s="12"/>
      <c r="ADI219" s="12"/>
      <c r="ADJ219" s="12"/>
      <c r="ADK219" s="12"/>
      <c r="ADL219" s="12"/>
      <c r="ADM219" s="12"/>
      <c r="ADN219" s="12"/>
      <c r="ADO219" s="12"/>
      <c r="ADP219" s="12"/>
      <c r="ADQ219" s="12"/>
      <c r="ADR219" s="12"/>
      <c r="ADS219" s="12"/>
      <c r="ADT219" s="12"/>
      <c r="ADU219" s="12"/>
      <c r="ADV219" s="12"/>
      <c r="ADW219" s="12"/>
      <c r="ADX219" s="12"/>
      <c r="ADY219" s="12"/>
      <c r="ADZ219" s="12"/>
      <c r="AEA219" s="12"/>
      <c r="AEB219" s="12"/>
      <c r="AEC219" s="12"/>
      <c r="AED219" s="12"/>
      <c r="AEE219" s="12"/>
      <c r="AEF219" s="12"/>
      <c r="AEG219" s="12"/>
      <c r="AEH219" s="12"/>
      <c r="AEI219" s="12"/>
      <c r="AEJ219" s="12"/>
      <c r="AEK219" s="12"/>
      <c r="AEL219" s="12"/>
      <c r="AEM219" s="12"/>
      <c r="AEN219" s="12"/>
      <c r="AEO219" s="12"/>
      <c r="AEP219" s="12"/>
      <c r="AEQ219" s="12"/>
      <c r="AER219" s="12"/>
      <c r="AES219" s="12"/>
      <c r="AET219" s="12"/>
      <c r="AEU219" s="12"/>
      <c r="AEV219" s="12"/>
      <c r="AEW219" s="12"/>
      <c r="AEX219" s="12"/>
      <c r="AEY219" s="12"/>
      <c r="AEZ219" s="12"/>
      <c r="AFA219" s="12"/>
      <c r="AFB219" s="12"/>
      <c r="AFC219" s="12"/>
      <c r="AFD219" s="12"/>
      <c r="AFE219" s="12"/>
      <c r="AFF219" s="12"/>
      <c r="AFG219" s="12"/>
      <c r="AFH219" s="12"/>
      <c r="AFI219" s="12"/>
      <c r="AFJ219" s="12"/>
      <c r="AFK219" s="12"/>
      <c r="AFL219" s="12"/>
      <c r="AFM219" s="12"/>
      <c r="AFN219" s="12"/>
      <c r="AFO219" s="12"/>
      <c r="AFP219" s="12"/>
      <c r="AFQ219" s="12"/>
      <c r="AFR219" s="12"/>
      <c r="AFS219" s="12"/>
      <c r="AFT219" s="12"/>
      <c r="AFU219" s="12"/>
      <c r="AFV219" s="12"/>
      <c r="AFW219" s="12"/>
      <c r="AFX219" s="12"/>
      <c r="AFY219" s="12"/>
      <c r="AFZ219" s="12"/>
      <c r="AGA219" s="12"/>
      <c r="AGB219" s="12"/>
      <c r="AGC219" s="12"/>
      <c r="AGD219" s="12"/>
      <c r="AGE219" s="12"/>
      <c r="AGF219" s="12"/>
      <c r="AGG219" s="12"/>
      <c r="AGH219" s="12"/>
      <c r="AGI219" s="12"/>
      <c r="AGJ219" s="12"/>
      <c r="AGK219" s="12"/>
      <c r="AGL219" s="12"/>
      <c r="AGM219" s="12"/>
      <c r="AGN219" s="12"/>
      <c r="AGO219" s="12"/>
      <c r="AGP219" s="12"/>
      <c r="AGQ219" s="12"/>
      <c r="AGR219" s="12"/>
      <c r="AGS219" s="12"/>
      <c r="AGT219" s="12"/>
      <c r="AGU219" s="12"/>
      <c r="AGV219" s="12"/>
      <c r="AGW219" s="12"/>
      <c r="AGX219" s="12"/>
      <c r="AGY219" s="12"/>
      <c r="AGZ219" s="12"/>
      <c r="AHA219" s="12"/>
      <c r="AHB219" s="12"/>
      <c r="AHC219" s="12"/>
      <c r="AHD219" s="12"/>
      <c r="AHE219" s="12"/>
      <c r="AHF219" s="12"/>
      <c r="AHG219" s="12"/>
      <c r="AHH219" s="12"/>
      <c r="AHI219" s="12"/>
      <c r="AHJ219" s="12"/>
      <c r="AHK219" s="12"/>
      <c r="AHL219" s="12"/>
      <c r="AHM219" s="12"/>
      <c r="AHN219" s="12"/>
      <c r="AHO219" s="12"/>
      <c r="AHP219" s="12"/>
      <c r="AHQ219" s="12"/>
      <c r="AHR219" s="12"/>
      <c r="AHS219" s="12"/>
      <c r="AHT219" s="12"/>
      <c r="AHU219" s="12"/>
      <c r="AHV219" s="12"/>
      <c r="AHW219" s="12"/>
      <c r="AHX219" s="12"/>
      <c r="AHY219" s="12"/>
      <c r="AHZ219" s="12"/>
      <c r="AIA219" s="12"/>
      <c r="AIB219" s="12"/>
      <c r="AIC219" s="12"/>
      <c r="AID219" s="12"/>
      <c r="AIE219" s="12"/>
      <c r="AIF219" s="12"/>
      <c r="AIG219" s="12"/>
      <c r="AIH219" s="12"/>
      <c r="AII219" s="12"/>
      <c r="AIJ219" s="12"/>
      <c r="AIK219" s="12"/>
      <c r="AIL219" s="12"/>
      <c r="AIM219" s="12"/>
      <c r="AIN219" s="12"/>
      <c r="AIO219" s="12"/>
      <c r="AIP219" s="12"/>
      <c r="AIQ219" s="12"/>
      <c r="AIR219" s="12"/>
      <c r="AIS219" s="12"/>
      <c r="AIT219" s="12"/>
      <c r="AIU219" s="12"/>
      <c r="AIV219" s="12"/>
      <c r="AIW219" s="12"/>
      <c r="AIX219" s="12"/>
      <c r="AIY219" s="12"/>
      <c r="AIZ219" s="12"/>
      <c r="AJA219" s="12"/>
      <c r="AJB219" s="12"/>
      <c r="AJC219" s="12"/>
      <c r="AJD219" s="12"/>
      <c r="AJE219" s="12"/>
      <c r="AJF219" s="12"/>
      <c r="AJG219" s="12"/>
      <c r="AJH219" s="12"/>
      <c r="AJI219" s="12"/>
      <c r="AJJ219" s="12"/>
      <c r="AJK219" s="12"/>
      <c r="AJL219" s="12"/>
      <c r="AJM219" s="12"/>
      <c r="AJN219" s="12"/>
      <c r="AJO219" s="12"/>
      <c r="AJP219" s="12"/>
      <c r="AJQ219" s="12"/>
      <c r="AJR219" s="12"/>
      <c r="AJS219" s="12"/>
      <c r="AJT219" s="12"/>
      <c r="AJU219" s="12"/>
      <c r="AJV219" s="12"/>
      <c r="AJW219" s="12"/>
      <c r="AJX219" s="12"/>
      <c r="AJY219" s="12"/>
      <c r="AJZ219" s="12"/>
      <c r="AKA219" s="12"/>
      <c r="AKB219" s="12"/>
      <c r="AKC219" s="12"/>
      <c r="AKD219" s="12"/>
      <c r="AKE219" s="12"/>
      <c r="AKF219" s="12"/>
      <c r="AKG219" s="12"/>
      <c r="AKH219" s="12"/>
      <c r="AKI219" s="12"/>
      <c r="AKJ219" s="12"/>
      <c r="AKK219" s="12"/>
      <c r="AKL219" s="12"/>
      <c r="AKM219" s="12"/>
      <c r="AKN219" s="12"/>
      <c r="AKO219" s="12"/>
      <c r="AKP219" s="12"/>
      <c r="AKQ219" s="12"/>
      <c r="AKR219" s="12"/>
      <c r="AKS219" s="12"/>
      <c r="AKT219" s="12"/>
      <c r="AKU219" s="12"/>
      <c r="AKV219" s="12"/>
      <c r="AKW219" s="12"/>
      <c r="AKX219" s="12"/>
      <c r="AKY219" s="12"/>
      <c r="AKZ219" s="12"/>
      <c r="ALA219" s="12"/>
      <c r="ALB219" s="12"/>
      <c r="ALC219" s="12"/>
      <c r="ALD219" s="12"/>
      <c r="ALE219" s="12"/>
      <c r="ALF219" s="12"/>
      <c r="ALG219" s="12"/>
      <c r="ALH219" s="12"/>
      <c r="ALI219" s="12"/>
      <c r="ALJ219" s="12"/>
      <c r="ALK219" s="12"/>
      <c r="ALL219" s="12"/>
      <c r="ALM219" s="12"/>
      <c r="ALN219" s="12"/>
      <c r="ALO219" s="12"/>
      <c r="ALP219" s="12"/>
      <c r="ALQ219" s="12"/>
      <c r="ALR219" s="12"/>
      <c r="ALS219" s="12"/>
      <c r="ALT219" s="12"/>
      <c r="ALU219" s="12"/>
      <c r="ALV219" s="12"/>
      <c r="ALW219" s="12"/>
      <c r="ALX219" s="12"/>
      <c r="ALY219" s="12"/>
      <c r="ALZ219" s="12"/>
      <c r="AMA219" s="12"/>
      <c r="AMB219" s="12"/>
      <c r="AMC219" s="12"/>
      <c r="AMD219" s="12"/>
      <c r="AME219" s="12"/>
      <c r="AMF219" s="12"/>
      <c r="AMG219" s="12"/>
      <c r="AMH219" s="12"/>
      <c r="AMI219" s="12"/>
      <c r="AMJ219" s="12"/>
    </row>
    <row r="220" spans="1:1024" s="2" customFormat="1" ht="15" hidden="1" x14ac:dyDescent="0.2">
      <c r="A220" s="118">
        <v>5</v>
      </c>
      <c r="B220" s="32"/>
      <c r="C220" s="119" t="s">
        <v>237</v>
      </c>
      <c r="D220" s="99" t="s">
        <v>206</v>
      </c>
      <c r="E220" s="120"/>
      <c r="F220" s="7"/>
      <c r="G220" s="7"/>
      <c r="H220" s="7"/>
      <c r="I220" s="7"/>
      <c r="J220" s="7"/>
      <c r="K220" s="7"/>
      <c r="L220" s="7"/>
      <c r="M220" s="7"/>
      <c r="N220" s="7"/>
      <c r="W220" s="9"/>
      <c r="X220" s="10"/>
      <c r="Y220" s="10"/>
      <c r="Z220" s="11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2"/>
      <c r="DF220" s="12"/>
      <c r="DG220" s="12"/>
      <c r="DH220" s="12"/>
      <c r="DI220" s="12"/>
      <c r="DJ220" s="12"/>
      <c r="DK220" s="12"/>
      <c r="DL220" s="12"/>
      <c r="DM220" s="12"/>
      <c r="DN220" s="12"/>
      <c r="DO220" s="12"/>
      <c r="DP220" s="12"/>
      <c r="DQ220" s="12"/>
      <c r="DR220" s="12"/>
      <c r="DS220" s="12"/>
      <c r="DT220" s="12"/>
      <c r="DU220" s="12"/>
      <c r="DV220" s="12"/>
      <c r="DW220" s="12"/>
      <c r="DX220" s="12"/>
      <c r="DY220" s="12"/>
      <c r="DZ220" s="12"/>
      <c r="EA220" s="12"/>
      <c r="EB220" s="12"/>
      <c r="EC220" s="12"/>
      <c r="ED220" s="12"/>
      <c r="EE220" s="12"/>
      <c r="EF220" s="12"/>
      <c r="EG220" s="12"/>
      <c r="EH220" s="12"/>
      <c r="EI220" s="12"/>
      <c r="EJ220" s="12"/>
      <c r="EK220" s="12"/>
      <c r="EL220" s="12"/>
      <c r="EM220" s="12"/>
      <c r="EN220" s="12"/>
      <c r="EO220" s="12"/>
      <c r="EP220" s="12"/>
      <c r="EQ220" s="12"/>
      <c r="ER220" s="12"/>
      <c r="ES220" s="12"/>
      <c r="ET220" s="12"/>
      <c r="EU220" s="12"/>
      <c r="EV220" s="12"/>
      <c r="EW220" s="12"/>
      <c r="EX220" s="12"/>
      <c r="EY220" s="12"/>
      <c r="EZ220" s="12"/>
      <c r="FA220" s="12"/>
      <c r="FB220" s="12"/>
      <c r="FC220" s="12"/>
      <c r="FD220" s="12"/>
      <c r="FE220" s="12"/>
      <c r="FF220" s="12"/>
      <c r="FG220" s="12"/>
      <c r="FH220" s="12"/>
      <c r="FI220" s="12"/>
      <c r="FJ220" s="12"/>
      <c r="FK220" s="12"/>
      <c r="FL220" s="12"/>
      <c r="FM220" s="12"/>
      <c r="FN220" s="12"/>
      <c r="FO220" s="12"/>
      <c r="FP220" s="12"/>
      <c r="FQ220" s="12"/>
      <c r="FR220" s="12"/>
      <c r="FS220" s="12"/>
      <c r="FT220" s="12"/>
      <c r="FU220" s="12"/>
      <c r="FV220" s="12"/>
      <c r="FW220" s="12"/>
      <c r="FX220" s="12"/>
      <c r="FY220" s="12"/>
      <c r="FZ220" s="12"/>
      <c r="GA220" s="12"/>
      <c r="GB220" s="12"/>
      <c r="GC220" s="12"/>
      <c r="GD220" s="12"/>
      <c r="GE220" s="12"/>
      <c r="GF220" s="12"/>
      <c r="GG220" s="12"/>
      <c r="GH220" s="12"/>
      <c r="GI220" s="12"/>
      <c r="GJ220" s="12"/>
      <c r="GK220" s="12"/>
      <c r="GL220" s="12"/>
      <c r="GM220" s="12"/>
      <c r="GN220" s="12"/>
      <c r="GO220" s="12"/>
      <c r="GP220" s="12"/>
      <c r="GQ220" s="12"/>
      <c r="GR220" s="12"/>
      <c r="GS220" s="12"/>
      <c r="GT220" s="12"/>
      <c r="GU220" s="12"/>
      <c r="GV220" s="12"/>
      <c r="GW220" s="12"/>
      <c r="GX220" s="12"/>
      <c r="GY220" s="12"/>
      <c r="GZ220" s="12"/>
      <c r="HA220" s="12"/>
      <c r="HB220" s="12"/>
      <c r="HC220" s="12"/>
      <c r="HD220" s="12"/>
      <c r="HE220" s="12"/>
      <c r="HF220" s="12"/>
      <c r="HG220" s="12"/>
      <c r="HH220" s="12"/>
      <c r="HI220" s="12"/>
      <c r="HJ220" s="12"/>
      <c r="HK220" s="12"/>
      <c r="HL220" s="12"/>
      <c r="HM220" s="12"/>
      <c r="HN220" s="12"/>
      <c r="HO220" s="12"/>
      <c r="HP220" s="12"/>
      <c r="HQ220" s="12"/>
      <c r="HR220" s="12"/>
      <c r="HS220" s="12"/>
      <c r="HT220" s="12"/>
      <c r="HU220" s="12"/>
      <c r="HV220" s="12"/>
      <c r="HW220" s="12"/>
      <c r="HX220" s="12"/>
      <c r="HY220" s="12"/>
      <c r="HZ220" s="12"/>
      <c r="IA220" s="12"/>
      <c r="IB220" s="12"/>
      <c r="IC220" s="12"/>
      <c r="ID220" s="12"/>
      <c r="IE220" s="12"/>
      <c r="IF220" s="12"/>
      <c r="IG220" s="12"/>
      <c r="IH220" s="12"/>
      <c r="II220" s="12"/>
      <c r="IJ220" s="12"/>
      <c r="IK220" s="12"/>
      <c r="IL220" s="12"/>
      <c r="IM220" s="12"/>
      <c r="IN220" s="12"/>
      <c r="IO220" s="12"/>
      <c r="IP220" s="12"/>
      <c r="IQ220" s="12"/>
      <c r="IR220" s="12"/>
      <c r="IS220" s="12"/>
      <c r="IT220" s="12"/>
      <c r="IU220" s="12"/>
      <c r="IV220" s="12"/>
      <c r="IW220" s="12"/>
      <c r="IX220" s="12"/>
      <c r="IY220" s="12"/>
      <c r="IZ220" s="12"/>
      <c r="JA220" s="12"/>
      <c r="JB220" s="12"/>
      <c r="JC220" s="12"/>
      <c r="JD220" s="12"/>
      <c r="JE220" s="12"/>
      <c r="JF220" s="12"/>
      <c r="JG220" s="12"/>
      <c r="JH220" s="12"/>
      <c r="JI220" s="12"/>
      <c r="JJ220" s="12"/>
      <c r="JK220" s="12"/>
      <c r="JL220" s="12"/>
      <c r="JM220" s="12"/>
      <c r="JN220" s="12"/>
      <c r="JO220" s="12"/>
      <c r="JP220" s="12"/>
      <c r="JQ220" s="12"/>
      <c r="JR220" s="12"/>
      <c r="JS220" s="12"/>
      <c r="JT220" s="12"/>
      <c r="JU220" s="12"/>
      <c r="JV220" s="12"/>
      <c r="JW220" s="12"/>
      <c r="JX220" s="12"/>
      <c r="JY220" s="12"/>
      <c r="JZ220" s="12"/>
      <c r="KA220" s="12"/>
      <c r="KB220" s="12"/>
      <c r="KC220" s="12"/>
      <c r="KD220" s="12"/>
      <c r="KE220" s="12"/>
      <c r="KF220" s="12"/>
      <c r="KG220" s="12"/>
      <c r="KH220" s="12"/>
      <c r="KI220" s="12"/>
      <c r="KJ220" s="12"/>
      <c r="KK220" s="12"/>
      <c r="KL220" s="12"/>
      <c r="KM220" s="12"/>
      <c r="KN220" s="12"/>
      <c r="KO220" s="12"/>
      <c r="KP220" s="12"/>
      <c r="KQ220" s="12"/>
      <c r="KR220" s="12"/>
      <c r="KS220" s="12"/>
      <c r="KT220" s="12"/>
      <c r="KU220" s="12"/>
      <c r="KV220" s="12"/>
      <c r="KW220" s="12"/>
      <c r="KX220" s="12"/>
      <c r="KY220" s="12"/>
      <c r="KZ220" s="12"/>
      <c r="LA220" s="12"/>
      <c r="LB220" s="12"/>
      <c r="LC220" s="12"/>
      <c r="LD220" s="12"/>
      <c r="LE220" s="12"/>
      <c r="LF220" s="12"/>
      <c r="LG220" s="12"/>
      <c r="LH220" s="12"/>
      <c r="LI220" s="12"/>
      <c r="LJ220" s="12"/>
      <c r="LK220" s="12"/>
      <c r="LL220" s="12"/>
      <c r="LM220" s="12"/>
      <c r="LN220" s="12"/>
      <c r="LO220" s="12"/>
      <c r="LP220" s="12"/>
      <c r="LQ220" s="12"/>
      <c r="LR220" s="12"/>
      <c r="LS220" s="12"/>
      <c r="LT220" s="12"/>
      <c r="LU220" s="12"/>
      <c r="LV220" s="12"/>
      <c r="LW220" s="12"/>
      <c r="LX220" s="12"/>
      <c r="LY220" s="12"/>
      <c r="LZ220" s="12"/>
      <c r="MA220" s="12"/>
      <c r="MB220" s="12"/>
      <c r="MC220" s="12"/>
      <c r="MD220" s="12"/>
      <c r="ME220" s="12"/>
      <c r="MF220" s="12"/>
      <c r="MG220" s="12"/>
      <c r="MH220" s="12"/>
      <c r="MI220" s="12"/>
      <c r="MJ220" s="12"/>
      <c r="MK220" s="12"/>
      <c r="ML220" s="12"/>
      <c r="MM220" s="12"/>
      <c r="MN220" s="12"/>
      <c r="MO220" s="12"/>
      <c r="MP220" s="12"/>
      <c r="MQ220" s="12"/>
      <c r="MR220" s="12"/>
      <c r="MS220" s="12"/>
      <c r="MT220" s="12"/>
      <c r="MU220" s="12"/>
      <c r="MV220" s="12"/>
      <c r="MW220" s="12"/>
      <c r="MX220" s="12"/>
      <c r="MY220" s="12"/>
      <c r="MZ220" s="12"/>
      <c r="NA220" s="12"/>
      <c r="NB220" s="12"/>
      <c r="NC220" s="12"/>
      <c r="ND220" s="12"/>
      <c r="NE220" s="12"/>
      <c r="NF220" s="12"/>
      <c r="NG220" s="12"/>
      <c r="NH220" s="12"/>
      <c r="NI220" s="12"/>
      <c r="NJ220" s="12"/>
      <c r="NK220" s="12"/>
      <c r="NL220" s="12"/>
      <c r="NM220" s="12"/>
      <c r="NN220" s="12"/>
      <c r="NO220" s="12"/>
      <c r="NP220" s="12"/>
      <c r="NQ220" s="12"/>
      <c r="NR220" s="12"/>
      <c r="NS220" s="12"/>
      <c r="NT220" s="12"/>
      <c r="NU220" s="12"/>
      <c r="NV220" s="12"/>
      <c r="NW220" s="12"/>
      <c r="NX220" s="12"/>
      <c r="NY220" s="12"/>
      <c r="NZ220" s="12"/>
      <c r="OA220" s="12"/>
      <c r="OB220" s="12"/>
      <c r="OC220" s="12"/>
      <c r="OD220" s="12"/>
      <c r="OE220" s="12"/>
      <c r="OF220" s="12"/>
      <c r="OG220" s="12"/>
      <c r="OH220" s="12"/>
      <c r="OI220" s="12"/>
      <c r="OJ220" s="12"/>
      <c r="OK220" s="12"/>
      <c r="OL220" s="12"/>
      <c r="OM220" s="12"/>
      <c r="ON220" s="12"/>
      <c r="OO220" s="12"/>
      <c r="OP220" s="12"/>
      <c r="OQ220" s="12"/>
      <c r="OR220" s="12"/>
      <c r="OS220" s="12"/>
      <c r="OT220" s="12"/>
      <c r="OU220" s="12"/>
      <c r="OV220" s="12"/>
      <c r="OW220" s="12"/>
      <c r="OX220" s="12"/>
      <c r="OY220" s="12"/>
      <c r="OZ220" s="12"/>
      <c r="PA220" s="12"/>
      <c r="PB220" s="12"/>
      <c r="PC220" s="12"/>
      <c r="PD220" s="12"/>
      <c r="PE220" s="12"/>
      <c r="PF220" s="12"/>
      <c r="PG220" s="12"/>
      <c r="PH220" s="12"/>
      <c r="PI220" s="12"/>
      <c r="PJ220" s="12"/>
      <c r="PK220" s="12"/>
      <c r="PL220" s="12"/>
      <c r="PM220" s="12"/>
      <c r="PN220" s="12"/>
      <c r="PO220" s="12"/>
      <c r="PP220" s="12"/>
      <c r="PQ220" s="12"/>
      <c r="PR220" s="12"/>
      <c r="PS220" s="12"/>
      <c r="PT220" s="12"/>
      <c r="PU220" s="12"/>
      <c r="PV220" s="12"/>
      <c r="PW220" s="12"/>
      <c r="PX220" s="12"/>
      <c r="PY220" s="12"/>
      <c r="PZ220" s="12"/>
      <c r="QA220" s="12"/>
      <c r="QB220" s="12"/>
      <c r="QC220" s="12"/>
      <c r="QD220" s="12"/>
      <c r="QE220" s="12"/>
      <c r="QF220" s="12"/>
      <c r="QG220" s="12"/>
      <c r="QH220" s="12"/>
      <c r="QI220" s="12"/>
      <c r="QJ220" s="12"/>
      <c r="QK220" s="12"/>
      <c r="QL220" s="12"/>
      <c r="QM220" s="12"/>
      <c r="QN220" s="12"/>
      <c r="QO220" s="12"/>
      <c r="QP220" s="12"/>
      <c r="QQ220" s="12"/>
      <c r="QR220" s="12"/>
      <c r="QS220" s="12"/>
      <c r="QT220" s="12"/>
      <c r="QU220" s="12"/>
      <c r="QV220" s="12"/>
      <c r="QW220" s="12"/>
      <c r="QX220" s="12"/>
      <c r="QY220" s="12"/>
      <c r="QZ220" s="12"/>
      <c r="RA220" s="12"/>
      <c r="RB220" s="12"/>
      <c r="RC220" s="12"/>
      <c r="RD220" s="12"/>
      <c r="RE220" s="12"/>
      <c r="RF220" s="12"/>
      <c r="RG220" s="12"/>
      <c r="RH220" s="12"/>
      <c r="RI220" s="12"/>
      <c r="RJ220" s="12"/>
      <c r="RK220" s="12"/>
      <c r="RL220" s="12"/>
      <c r="RM220" s="12"/>
      <c r="RN220" s="12"/>
      <c r="RO220" s="12"/>
      <c r="RP220" s="12"/>
      <c r="RQ220" s="12"/>
      <c r="RR220" s="12"/>
      <c r="RS220" s="12"/>
      <c r="RT220" s="12"/>
      <c r="RU220" s="12"/>
      <c r="RV220" s="12"/>
      <c r="RW220" s="12"/>
      <c r="RX220" s="12"/>
      <c r="RY220" s="12"/>
      <c r="RZ220" s="12"/>
      <c r="SA220" s="12"/>
      <c r="SB220" s="12"/>
      <c r="SC220" s="12"/>
      <c r="SD220" s="12"/>
      <c r="SE220" s="12"/>
      <c r="SF220" s="12"/>
      <c r="SG220" s="12"/>
      <c r="SH220" s="12"/>
      <c r="SI220" s="12"/>
      <c r="SJ220" s="12"/>
      <c r="SK220" s="12"/>
      <c r="SL220" s="12"/>
      <c r="SM220" s="12"/>
      <c r="SN220" s="12"/>
      <c r="SO220" s="12"/>
      <c r="SP220" s="12"/>
      <c r="SQ220" s="12"/>
      <c r="SR220" s="12"/>
      <c r="SS220" s="12"/>
      <c r="ST220" s="12"/>
      <c r="SU220" s="12"/>
      <c r="SV220" s="12"/>
      <c r="SW220" s="12"/>
      <c r="SX220" s="12"/>
      <c r="SY220" s="12"/>
      <c r="SZ220" s="12"/>
      <c r="TA220" s="12"/>
      <c r="TB220" s="12"/>
      <c r="TC220" s="12"/>
      <c r="TD220" s="12"/>
      <c r="TE220" s="12"/>
      <c r="TF220" s="12"/>
      <c r="TG220" s="12"/>
      <c r="TH220" s="12"/>
      <c r="TI220" s="12"/>
      <c r="TJ220" s="12"/>
      <c r="TK220" s="12"/>
      <c r="TL220" s="12"/>
      <c r="TM220" s="12"/>
      <c r="TN220" s="12"/>
      <c r="TO220" s="12"/>
      <c r="TP220" s="12"/>
      <c r="TQ220" s="12"/>
      <c r="TR220" s="12"/>
      <c r="TS220" s="12"/>
      <c r="TT220" s="12"/>
      <c r="TU220" s="12"/>
      <c r="TV220" s="12"/>
      <c r="TW220" s="12"/>
      <c r="TX220" s="12"/>
      <c r="TY220" s="12"/>
      <c r="TZ220" s="12"/>
      <c r="UA220" s="12"/>
      <c r="UB220" s="12"/>
      <c r="UC220" s="12"/>
      <c r="UD220" s="12"/>
      <c r="UE220" s="12"/>
      <c r="UF220" s="12"/>
      <c r="UG220" s="12"/>
      <c r="UH220" s="12"/>
      <c r="UI220" s="12"/>
      <c r="UJ220" s="12"/>
      <c r="UK220" s="12"/>
      <c r="UL220" s="12"/>
      <c r="UM220" s="12"/>
      <c r="UN220" s="12"/>
      <c r="UO220" s="12"/>
      <c r="UP220" s="12"/>
      <c r="UQ220" s="12"/>
      <c r="UR220" s="12"/>
      <c r="US220" s="12"/>
      <c r="UT220" s="12"/>
      <c r="UU220" s="12"/>
      <c r="UV220" s="12"/>
      <c r="UW220" s="12"/>
      <c r="UX220" s="12"/>
      <c r="UY220" s="12"/>
      <c r="UZ220" s="12"/>
      <c r="VA220" s="12"/>
      <c r="VB220" s="12"/>
      <c r="VC220" s="12"/>
      <c r="VD220" s="12"/>
      <c r="VE220" s="12"/>
      <c r="VF220" s="12"/>
      <c r="VG220" s="12"/>
      <c r="VH220" s="12"/>
      <c r="VI220" s="12"/>
      <c r="VJ220" s="12"/>
      <c r="VK220" s="12"/>
      <c r="VL220" s="12"/>
      <c r="VM220" s="12"/>
      <c r="VN220" s="12"/>
      <c r="VO220" s="12"/>
      <c r="VP220" s="12"/>
      <c r="VQ220" s="12"/>
      <c r="VR220" s="12"/>
      <c r="VS220" s="12"/>
      <c r="VT220" s="12"/>
      <c r="VU220" s="12"/>
      <c r="VV220" s="12"/>
      <c r="VW220" s="12"/>
      <c r="VX220" s="12"/>
      <c r="VY220" s="12"/>
      <c r="VZ220" s="12"/>
      <c r="WA220" s="12"/>
      <c r="WB220" s="12"/>
      <c r="WC220" s="12"/>
      <c r="WD220" s="12"/>
      <c r="WE220" s="12"/>
      <c r="WF220" s="12"/>
      <c r="WG220" s="12"/>
      <c r="WH220" s="12"/>
      <c r="WI220" s="12"/>
      <c r="WJ220" s="12"/>
      <c r="WK220" s="12"/>
      <c r="WL220" s="12"/>
      <c r="WM220" s="12"/>
      <c r="WN220" s="12"/>
      <c r="WO220" s="12"/>
      <c r="WP220" s="12"/>
      <c r="WQ220" s="12"/>
      <c r="WR220" s="12"/>
      <c r="WS220" s="12"/>
      <c r="WT220" s="12"/>
      <c r="WU220" s="12"/>
      <c r="WV220" s="12"/>
      <c r="WW220" s="12"/>
      <c r="WX220" s="12"/>
      <c r="WY220" s="12"/>
      <c r="WZ220" s="12"/>
      <c r="XA220" s="12"/>
      <c r="XB220" s="12"/>
      <c r="XC220" s="12"/>
      <c r="XD220" s="12"/>
      <c r="XE220" s="12"/>
      <c r="XF220" s="12"/>
      <c r="XG220" s="12"/>
      <c r="XH220" s="12"/>
      <c r="XI220" s="12"/>
      <c r="XJ220" s="12"/>
      <c r="XK220" s="12"/>
      <c r="XL220" s="12"/>
      <c r="XM220" s="12"/>
      <c r="XN220" s="12"/>
      <c r="XO220" s="12"/>
      <c r="XP220" s="12"/>
      <c r="XQ220" s="12"/>
      <c r="XR220" s="12"/>
      <c r="XS220" s="12"/>
      <c r="XT220" s="12"/>
      <c r="XU220" s="12"/>
      <c r="XV220" s="12"/>
      <c r="XW220" s="12"/>
      <c r="XX220" s="12"/>
      <c r="XY220" s="12"/>
      <c r="XZ220" s="12"/>
      <c r="YA220" s="12"/>
      <c r="YB220" s="12"/>
      <c r="YC220" s="12"/>
      <c r="YD220" s="12"/>
      <c r="YE220" s="12"/>
      <c r="YF220" s="12"/>
      <c r="YG220" s="12"/>
      <c r="YH220" s="12"/>
      <c r="YI220" s="12"/>
      <c r="YJ220" s="12"/>
      <c r="YK220" s="12"/>
      <c r="YL220" s="12"/>
      <c r="YM220" s="12"/>
      <c r="YN220" s="12"/>
      <c r="YO220" s="12"/>
      <c r="YP220" s="12"/>
      <c r="YQ220" s="12"/>
      <c r="YR220" s="12"/>
      <c r="YS220" s="12"/>
      <c r="YT220" s="12"/>
      <c r="YU220" s="12"/>
      <c r="YV220" s="12"/>
      <c r="YW220" s="12"/>
      <c r="YX220" s="12"/>
      <c r="YY220" s="12"/>
      <c r="YZ220" s="12"/>
      <c r="ZA220" s="12"/>
      <c r="ZB220" s="12"/>
      <c r="ZC220" s="12"/>
      <c r="ZD220" s="12"/>
      <c r="ZE220" s="12"/>
      <c r="ZF220" s="12"/>
      <c r="ZG220" s="12"/>
      <c r="ZH220" s="12"/>
      <c r="ZI220" s="12"/>
      <c r="ZJ220" s="12"/>
      <c r="ZK220" s="12"/>
      <c r="ZL220" s="12"/>
      <c r="ZM220" s="12"/>
      <c r="ZN220" s="12"/>
      <c r="ZO220" s="12"/>
      <c r="ZP220" s="12"/>
      <c r="ZQ220" s="12"/>
      <c r="ZR220" s="12"/>
      <c r="ZS220" s="12"/>
      <c r="ZT220" s="12"/>
      <c r="ZU220" s="12"/>
      <c r="ZV220" s="12"/>
      <c r="ZW220" s="12"/>
      <c r="ZX220" s="12"/>
      <c r="ZY220" s="12"/>
      <c r="ZZ220" s="12"/>
      <c r="AAA220" s="12"/>
      <c r="AAB220" s="12"/>
      <c r="AAC220" s="12"/>
      <c r="AAD220" s="12"/>
      <c r="AAE220" s="12"/>
      <c r="AAF220" s="12"/>
      <c r="AAG220" s="12"/>
      <c r="AAH220" s="12"/>
      <c r="AAI220" s="12"/>
      <c r="AAJ220" s="12"/>
      <c r="AAK220" s="12"/>
      <c r="AAL220" s="12"/>
      <c r="AAM220" s="12"/>
      <c r="AAN220" s="12"/>
      <c r="AAO220" s="12"/>
      <c r="AAP220" s="12"/>
      <c r="AAQ220" s="12"/>
      <c r="AAR220" s="12"/>
      <c r="AAS220" s="12"/>
      <c r="AAT220" s="12"/>
      <c r="AAU220" s="12"/>
      <c r="AAV220" s="12"/>
      <c r="AAW220" s="12"/>
      <c r="AAX220" s="12"/>
      <c r="AAY220" s="12"/>
      <c r="AAZ220" s="12"/>
      <c r="ABA220" s="12"/>
      <c r="ABB220" s="12"/>
      <c r="ABC220" s="12"/>
      <c r="ABD220" s="12"/>
      <c r="ABE220" s="12"/>
      <c r="ABF220" s="12"/>
      <c r="ABG220" s="12"/>
      <c r="ABH220" s="12"/>
      <c r="ABI220" s="12"/>
      <c r="ABJ220" s="12"/>
      <c r="ABK220" s="12"/>
      <c r="ABL220" s="12"/>
      <c r="ABM220" s="12"/>
      <c r="ABN220" s="12"/>
      <c r="ABO220" s="12"/>
      <c r="ABP220" s="12"/>
      <c r="ABQ220" s="12"/>
      <c r="ABR220" s="12"/>
      <c r="ABS220" s="12"/>
      <c r="ABT220" s="12"/>
      <c r="ABU220" s="12"/>
      <c r="ABV220" s="12"/>
      <c r="ABW220" s="12"/>
      <c r="ABX220" s="12"/>
      <c r="ABY220" s="12"/>
      <c r="ABZ220" s="12"/>
      <c r="ACA220" s="12"/>
      <c r="ACB220" s="12"/>
      <c r="ACC220" s="12"/>
      <c r="ACD220" s="12"/>
      <c r="ACE220" s="12"/>
      <c r="ACF220" s="12"/>
      <c r="ACG220" s="12"/>
      <c r="ACH220" s="12"/>
      <c r="ACI220" s="12"/>
      <c r="ACJ220" s="12"/>
      <c r="ACK220" s="12"/>
      <c r="ACL220" s="12"/>
      <c r="ACM220" s="12"/>
      <c r="ACN220" s="12"/>
      <c r="ACO220" s="12"/>
      <c r="ACP220" s="12"/>
      <c r="ACQ220" s="12"/>
      <c r="ACR220" s="12"/>
      <c r="ACS220" s="12"/>
      <c r="ACT220" s="12"/>
      <c r="ACU220" s="12"/>
      <c r="ACV220" s="12"/>
      <c r="ACW220" s="12"/>
      <c r="ACX220" s="12"/>
      <c r="ACY220" s="12"/>
      <c r="ACZ220" s="12"/>
      <c r="ADA220" s="12"/>
      <c r="ADB220" s="12"/>
      <c r="ADC220" s="12"/>
      <c r="ADD220" s="12"/>
      <c r="ADE220" s="12"/>
      <c r="ADF220" s="12"/>
      <c r="ADG220" s="12"/>
      <c r="ADH220" s="12"/>
      <c r="ADI220" s="12"/>
      <c r="ADJ220" s="12"/>
      <c r="ADK220" s="12"/>
      <c r="ADL220" s="12"/>
      <c r="ADM220" s="12"/>
      <c r="ADN220" s="12"/>
      <c r="ADO220" s="12"/>
      <c r="ADP220" s="12"/>
      <c r="ADQ220" s="12"/>
      <c r="ADR220" s="12"/>
      <c r="ADS220" s="12"/>
      <c r="ADT220" s="12"/>
      <c r="ADU220" s="12"/>
      <c r="ADV220" s="12"/>
      <c r="ADW220" s="12"/>
      <c r="ADX220" s="12"/>
      <c r="ADY220" s="12"/>
      <c r="ADZ220" s="12"/>
      <c r="AEA220" s="12"/>
      <c r="AEB220" s="12"/>
      <c r="AEC220" s="12"/>
      <c r="AED220" s="12"/>
      <c r="AEE220" s="12"/>
      <c r="AEF220" s="12"/>
      <c r="AEG220" s="12"/>
      <c r="AEH220" s="12"/>
      <c r="AEI220" s="12"/>
      <c r="AEJ220" s="12"/>
      <c r="AEK220" s="12"/>
      <c r="AEL220" s="12"/>
      <c r="AEM220" s="12"/>
      <c r="AEN220" s="12"/>
      <c r="AEO220" s="12"/>
      <c r="AEP220" s="12"/>
      <c r="AEQ220" s="12"/>
      <c r="AER220" s="12"/>
      <c r="AES220" s="12"/>
      <c r="AET220" s="12"/>
      <c r="AEU220" s="12"/>
      <c r="AEV220" s="12"/>
      <c r="AEW220" s="12"/>
      <c r="AEX220" s="12"/>
      <c r="AEY220" s="12"/>
      <c r="AEZ220" s="12"/>
      <c r="AFA220" s="12"/>
      <c r="AFB220" s="12"/>
      <c r="AFC220" s="12"/>
      <c r="AFD220" s="12"/>
      <c r="AFE220" s="12"/>
      <c r="AFF220" s="12"/>
      <c r="AFG220" s="12"/>
      <c r="AFH220" s="12"/>
      <c r="AFI220" s="12"/>
      <c r="AFJ220" s="12"/>
      <c r="AFK220" s="12"/>
      <c r="AFL220" s="12"/>
      <c r="AFM220" s="12"/>
      <c r="AFN220" s="12"/>
      <c r="AFO220" s="12"/>
      <c r="AFP220" s="12"/>
      <c r="AFQ220" s="12"/>
      <c r="AFR220" s="12"/>
      <c r="AFS220" s="12"/>
      <c r="AFT220" s="12"/>
      <c r="AFU220" s="12"/>
      <c r="AFV220" s="12"/>
      <c r="AFW220" s="12"/>
      <c r="AFX220" s="12"/>
      <c r="AFY220" s="12"/>
      <c r="AFZ220" s="12"/>
      <c r="AGA220" s="12"/>
      <c r="AGB220" s="12"/>
      <c r="AGC220" s="12"/>
      <c r="AGD220" s="12"/>
      <c r="AGE220" s="12"/>
      <c r="AGF220" s="12"/>
      <c r="AGG220" s="12"/>
      <c r="AGH220" s="12"/>
      <c r="AGI220" s="12"/>
      <c r="AGJ220" s="12"/>
      <c r="AGK220" s="12"/>
      <c r="AGL220" s="12"/>
      <c r="AGM220" s="12"/>
      <c r="AGN220" s="12"/>
      <c r="AGO220" s="12"/>
      <c r="AGP220" s="12"/>
      <c r="AGQ220" s="12"/>
      <c r="AGR220" s="12"/>
      <c r="AGS220" s="12"/>
      <c r="AGT220" s="12"/>
      <c r="AGU220" s="12"/>
      <c r="AGV220" s="12"/>
      <c r="AGW220" s="12"/>
      <c r="AGX220" s="12"/>
      <c r="AGY220" s="12"/>
      <c r="AGZ220" s="12"/>
      <c r="AHA220" s="12"/>
      <c r="AHB220" s="12"/>
      <c r="AHC220" s="12"/>
      <c r="AHD220" s="12"/>
      <c r="AHE220" s="12"/>
      <c r="AHF220" s="12"/>
      <c r="AHG220" s="12"/>
      <c r="AHH220" s="12"/>
      <c r="AHI220" s="12"/>
      <c r="AHJ220" s="12"/>
      <c r="AHK220" s="12"/>
      <c r="AHL220" s="12"/>
      <c r="AHM220" s="12"/>
      <c r="AHN220" s="12"/>
      <c r="AHO220" s="12"/>
      <c r="AHP220" s="12"/>
      <c r="AHQ220" s="12"/>
      <c r="AHR220" s="12"/>
      <c r="AHS220" s="12"/>
      <c r="AHT220" s="12"/>
      <c r="AHU220" s="12"/>
      <c r="AHV220" s="12"/>
      <c r="AHW220" s="12"/>
      <c r="AHX220" s="12"/>
      <c r="AHY220" s="12"/>
      <c r="AHZ220" s="12"/>
      <c r="AIA220" s="12"/>
      <c r="AIB220" s="12"/>
      <c r="AIC220" s="12"/>
      <c r="AID220" s="12"/>
      <c r="AIE220" s="12"/>
      <c r="AIF220" s="12"/>
      <c r="AIG220" s="12"/>
      <c r="AIH220" s="12"/>
      <c r="AII220" s="12"/>
      <c r="AIJ220" s="12"/>
      <c r="AIK220" s="12"/>
      <c r="AIL220" s="12"/>
      <c r="AIM220" s="12"/>
      <c r="AIN220" s="12"/>
      <c r="AIO220" s="12"/>
      <c r="AIP220" s="12"/>
      <c r="AIQ220" s="12"/>
      <c r="AIR220" s="12"/>
      <c r="AIS220" s="12"/>
      <c r="AIT220" s="12"/>
      <c r="AIU220" s="12"/>
      <c r="AIV220" s="12"/>
      <c r="AIW220" s="12"/>
      <c r="AIX220" s="12"/>
      <c r="AIY220" s="12"/>
      <c r="AIZ220" s="12"/>
      <c r="AJA220" s="12"/>
      <c r="AJB220" s="12"/>
      <c r="AJC220" s="12"/>
      <c r="AJD220" s="12"/>
      <c r="AJE220" s="12"/>
      <c r="AJF220" s="12"/>
      <c r="AJG220" s="12"/>
      <c r="AJH220" s="12"/>
      <c r="AJI220" s="12"/>
      <c r="AJJ220" s="12"/>
      <c r="AJK220" s="12"/>
      <c r="AJL220" s="12"/>
      <c r="AJM220" s="12"/>
      <c r="AJN220" s="12"/>
      <c r="AJO220" s="12"/>
      <c r="AJP220" s="12"/>
      <c r="AJQ220" s="12"/>
      <c r="AJR220" s="12"/>
      <c r="AJS220" s="12"/>
      <c r="AJT220" s="12"/>
      <c r="AJU220" s="12"/>
      <c r="AJV220" s="12"/>
      <c r="AJW220" s="12"/>
      <c r="AJX220" s="12"/>
      <c r="AJY220" s="12"/>
      <c r="AJZ220" s="12"/>
      <c r="AKA220" s="12"/>
      <c r="AKB220" s="12"/>
      <c r="AKC220" s="12"/>
      <c r="AKD220" s="12"/>
      <c r="AKE220" s="12"/>
      <c r="AKF220" s="12"/>
      <c r="AKG220" s="12"/>
      <c r="AKH220" s="12"/>
      <c r="AKI220" s="12"/>
      <c r="AKJ220" s="12"/>
      <c r="AKK220" s="12"/>
      <c r="AKL220" s="12"/>
      <c r="AKM220" s="12"/>
      <c r="AKN220" s="12"/>
      <c r="AKO220" s="12"/>
      <c r="AKP220" s="12"/>
      <c r="AKQ220" s="12"/>
      <c r="AKR220" s="12"/>
      <c r="AKS220" s="12"/>
      <c r="AKT220" s="12"/>
      <c r="AKU220" s="12"/>
      <c r="AKV220" s="12"/>
      <c r="AKW220" s="12"/>
      <c r="AKX220" s="12"/>
      <c r="AKY220" s="12"/>
      <c r="AKZ220" s="12"/>
      <c r="ALA220" s="12"/>
      <c r="ALB220" s="12"/>
      <c r="ALC220" s="12"/>
      <c r="ALD220" s="12"/>
      <c r="ALE220" s="12"/>
      <c r="ALF220" s="12"/>
      <c r="ALG220" s="12"/>
      <c r="ALH220" s="12"/>
      <c r="ALI220" s="12"/>
      <c r="ALJ220" s="12"/>
      <c r="ALK220" s="12"/>
      <c r="ALL220" s="12"/>
      <c r="ALM220" s="12"/>
      <c r="ALN220" s="12"/>
      <c r="ALO220" s="12"/>
      <c r="ALP220" s="12"/>
      <c r="ALQ220" s="12"/>
      <c r="ALR220" s="12"/>
      <c r="ALS220" s="12"/>
      <c r="ALT220" s="12"/>
      <c r="ALU220" s="12"/>
      <c r="ALV220" s="12"/>
      <c r="ALW220" s="12"/>
      <c r="ALX220" s="12"/>
      <c r="ALY220" s="12"/>
      <c r="ALZ220" s="12"/>
      <c r="AMA220" s="12"/>
      <c r="AMB220" s="12"/>
      <c r="AMC220" s="12"/>
      <c r="AMD220" s="12"/>
      <c r="AME220" s="12"/>
      <c r="AMF220" s="12"/>
      <c r="AMG220" s="12"/>
      <c r="AMH220" s="12"/>
      <c r="AMI220" s="12"/>
      <c r="AMJ220" s="12"/>
    </row>
    <row r="221" spans="1:1024" s="2" customFormat="1" ht="15" hidden="1" x14ac:dyDescent="0.2">
      <c r="A221" s="118">
        <v>6</v>
      </c>
      <c r="B221" s="32"/>
      <c r="C221" s="119" t="s">
        <v>238</v>
      </c>
      <c r="D221" s="99" t="s">
        <v>210</v>
      </c>
      <c r="E221" s="120"/>
      <c r="F221" s="7"/>
      <c r="G221" s="7"/>
      <c r="H221" s="7"/>
      <c r="I221" s="7"/>
      <c r="J221" s="7"/>
      <c r="K221" s="7"/>
      <c r="L221" s="7"/>
      <c r="M221" s="7"/>
      <c r="N221" s="7"/>
      <c r="W221" s="9"/>
      <c r="X221" s="10"/>
      <c r="Y221" s="10"/>
      <c r="Z221" s="11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2"/>
      <c r="DF221" s="12"/>
      <c r="DG221" s="12"/>
      <c r="DH221" s="12"/>
      <c r="DI221" s="12"/>
      <c r="DJ221" s="12"/>
      <c r="DK221" s="12"/>
      <c r="DL221" s="12"/>
      <c r="DM221" s="12"/>
      <c r="DN221" s="12"/>
      <c r="DO221" s="12"/>
      <c r="DP221" s="12"/>
      <c r="DQ221" s="12"/>
      <c r="DR221" s="12"/>
      <c r="DS221" s="12"/>
      <c r="DT221" s="12"/>
      <c r="DU221" s="12"/>
      <c r="DV221" s="12"/>
      <c r="DW221" s="12"/>
      <c r="DX221" s="12"/>
      <c r="DY221" s="12"/>
      <c r="DZ221" s="12"/>
      <c r="EA221" s="12"/>
      <c r="EB221" s="12"/>
      <c r="EC221" s="12"/>
      <c r="ED221" s="12"/>
      <c r="EE221" s="12"/>
      <c r="EF221" s="12"/>
      <c r="EG221" s="12"/>
      <c r="EH221" s="12"/>
      <c r="EI221" s="12"/>
      <c r="EJ221" s="12"/>
      <c r="EK221" s="12"/>
      <c r="EL221" s="12"/>
      <c r="EM221" s="12"/>
      <c r="EN221" s="12"/>
      <c r="EO221" s="12"/>
      <c r="EP221" s="12"/>
      <c r="EQ221" s="12"/>
      <c r="ER221" s="12"/>
      <c r="ES221" s="12"/>
      <c r="ET221" s="12"/>
      <c r="EU221" s="12"/>
      <c r="EV221" s="12"/>
      <c r="EW221" s="12"/>
      <c r="EX221" s="12"/>
      <c r="EY221" s="12"/>
      <c r="EZ221" s="12"/>
      <c r="FA221" s="12"/>
      <c r="FB221" s="12"/>
      <c r="FC221" s="12"/>
      <c r="FD221" s="12"/>
      <c r="FE221" s="12"/>
      <c r="FF221" s="12"/>
      <c r="FG221" s="12"/>
      <c r="FH221" s="12"/>
      <c r="FI221" s="12"/>
      <c r="FJ221" s="12"/>
      <c r="FK221" s="12"/>
      <c r="FL221" s="12"/>
      <c r="FM221" s="12"/>
      <c r="FN221" s="12"/>
      <c r="FO221" s="12"/>
      <c r="FP221" s="12"/>
      <c r="FQ221" s="12"/>
      <c r="FR221" s="12"/>
      <c r="FS221" s="12"/>
      <c r="FT221" s="12"/>
      <c r="FU221" s="12"/>
      <c r="FV221" s="12"/>
      <c r="FW221" s="12"/>
      <c r="FX221" s="12"/>
      <c r="FY221" s="12"/>
      <c r="FZ221" s="12"/>
      <c r="GA221" s="12"/>
      <c r="GB221" s="12"/>
      <c r="GC221" s="12"/>
      <c r="GD221" s="12"/>
      <c r="GE221" s="12"/>
      <c r="GF221" s="12"/>
      <c r="GG221" s="12"/>
      <c r="GH221" s="12"/>
      <c r="GI221" s="12"/>
      <c r="GJ221" s="12"/>
      <c r="GK221" s="12"/>
      <c r="GL221" s="12"/>
      <c r="GM221" s="12"/>
      <c r="GN221" s="12"/>
      <c r="GO221" s="12"/>
      <c r="GP221" s="12"/>
      <c r="GQ221" s="12"/>
      <c r="GR221" s="12"/>
      <c r="GS221" s="12"/>
      <c r="GT221" s="12"/>
      <c r="GU221" s="12"/>
      <c r="GV221" s="12"/>
      <c r="GW221" s="12"/>
      <c r="GX221" s="12"/>
      <c r="GY221" s="12"/>
      <c r="GZ221" s="12"/>
      <c r="HA221" s="12"/>
      <c r="HB221" s="12"/>
      <c r="HC221" s="12"/>
      <c r="HD221" s="12"/>
      <c r="HE221" s="12"/>
      <c r="HF221" s="12"/>
      <c r="HG221" s="12"/>
      <c r="HH221" s="12"/>
      <c r="HI221" s="12"/>
      <c r="HJ221" s="12"/>
      <c r="HK221" s="12"/>
      <c r="HL221" s="12"/>
      <c r="HM221" s="12"/>
      <c r="HN221" s="12"/>
      <c r="HO221" s="12"/>
      <c r="HP221" s="12"/>
      <c r="HQ221" s="12"/>
      <c r="HR221" s="12"/>
      <c r="HS221" s="12"/>
      <c r="HT221" s="12"/>
      <c r="HU221" s="12"/>
      <c r="HV221" s="12"/>
      <c r="HW221" s="12"/>
      <c r="HX221" s="12"/>
      <c r="HY221" s="12"/>
      <c r="HZ221" s="12"/>
      <c r="IA221" s="12"/>
      <c r="IB221" s="12"/>
      <c r="IC221" s="12"/>
      <c r="ID221" s="12"/>
      <c r="IE221" s="12"/>
      <c r="IF221" s="12"/>
      <c r="IG221" s="12"/>
      <c r="IH221" s="12"/>
      <c r="II221" s="12"/>
      <c r="IJ221" s="12"/>
      <c r="IK221" s="12"/>
      <c r="IL221" s="12"/>
      <c r="IM221" s="12"/>
      <c r="IN221" s="12"/>
      <c r="IO221" s="12"/>
      <c r="IP221" s="12"/>
      <c r="IQ221" s="12"/>
      <c r="IR221" s="12"/>
      <c r="IS221" s="12"/>
      <c r="IT221" s="12"/>
      <c r="IU221" s="12"/>
      <c r="IV221" s="12"/>
      <c r="IW221" s="12"/>
      <c r="IX221" s="12"/>
      <c r="IY221" s="12"/>
      <c r="IZ221" s="12"/>
      <c r="JA221" s="12"/>
      <c r="JB221" s="12"/>
      <c r="JC221" s="12"/>
      <c r="JD221" s="12"/>
      <c r="JE221" s="12"/>
      <c r="JF221" s="12"/>
      <c r="JG221" s="12"/>
      <c r="JH221" s="12"/>
      <c r="JI221" s="12"/>
      <c r="JJ221" s="12"/>
      <c r="JK221" s="12"/>
      <c r="JL221" s="12"/>
      <c r="JM221" s="12"/>
      <c r="JN221" s="12"/>
      <c r="JO221" s="12"/>
      <c r="JP221" s="12"/>
      <c r="JQ221" s="12"/>
      <c r="JR221" s="12"/>
      <c r="JS221" s="12"/>
      <c r="JT221" s="12"/>
      <c r="JU221" s="12"/>
      <c r="JV221" s="12"/>
      <c r="JW221" s="12"/>
      <c r="JX221" s="12"/>
      <c r="JY221" s="12"/>
      <c r="JZ221" s="12"/>
      <c r="KA221" s="12"/>
      <c r="KB221" s="12"/>
      <c r="KC221" s="12"/>
      <c r="KD221" s="12"/>
      <c r="KE221" s="12"/>
      <c r="KF221" s="12"/>
      <c r="KG221" s="12"/>
      <c r="KH221" s="12"/>
      <c r="KI221" s="12"/>
      <c r="KJ221" s="12"/>
      <c r="KK221" s="12"/>
      <c r="KL221" s="12"/>
      <c r="KM221" s="12"/>
      <c r="KN221" s="12"/>
      <c r="KO221" s="12"/>
      <c r="KP221" s="12"/>
      <c r="KQ221" s="12"/>
      <c r="KR221" s="12"/>
      <c r="KS221" s="12"/>
      <c r="KT221" s="12"/>
      <c r="KU221" s="12"/>
      <c r="KV221" s="12"/>
      <c r="KW221" s="12"/>
      <c r="KX221" s="12"/>
      <c r="KY221" s="12"/>
      <c r="KZ221" s="12"/>
      <c r="LA221" s="12"/>
      <c r="LB221" s="12"/>
      <c r="LC221" s="12"/>
      <c r="LD221" s="12"/>
      <c r="LE221" s="12"/>
      <c r="LF221" s="12"/>
      <c r="LG221" s="12"/>
      <c r="LH221" s="12"/>
      <c r="LI221" s="12"/>
      <c r="LJ221" s="12"/>
      <c r="LK221" s="12"/>
      <c r="LL221" s="12"/>
      <c r="LM221" s="12"/>
      <c r="LN221" s="12"/>
      <c r="LO221" s="12"/>
      <c r="LP221" s="12"/>
      <c r="LQ221" s="12"/>
      <c r="LR221" s="12"/>
      <c r="LS221" s="12"/>
      <c r="LT221" s="12"/>
      <c r="LU221" s="12"/>
      <c r="LV221" s="12"/>
      <c r="LW221" s="12"/>
      <c r="LX221" s="12"/>
      <c r="LY221" s="12"/>
      <c r="LZ221" s="12"/>
      <c r="MA221" s="12"/>
      <c r="MB221" s="12"/>
      <c r="MC221" s="12"/>
      <c r="MD221" s="12"/>
      <c r="ME221" s="12"/>
      <c r="MF221" s="12"/>
      <c r="MG221" s="12"/>
      <c r="MH221" s="12"/>
      <c r="MI221" s="12"/>
      <c r="MJ221" s="12"/>
      <c r="MK221" s="12"/>
      <c r="ML221" s="12"/>
      <c r="MM221" s="12"/>
      <c r="MN221" s="12"/>
      <c r="MO221" s="12"/>
      <c r="MP221" s="12"/>
      <c r="MQ221" s="12"/>
      <c r="MR221" s="12"/>
      <c r="MS221" s="12"/>
      <c r="MT221" s="12"/>
      <c r="MU221" s="12"/>
      <c r="MV221" s="12"/>
      <c r="MW221" s="12"/>
      <c r="MX221" s="12"/>
      <c r="MY221" s="12"/>
      <c r="MZ221" s="12"/>
      <c r="NA221" s="12"/>
      <c r="NB221" s="12"/>
      <c r="NC221" s="12"/>
      <c r="ND221" s="12"/>
      <c r="NE221" s="12"/>
      <c r="NF221" s="12"/>
      <c r="NG221" s="12"/>
      <c r="NH221" s="12"/>
      <c r="NI221" s="12"/>
      <c r="NJ221" s="12"/>
      <c r="NK221" s="12"/>
      <c r="NL221" s="12"/>
      <c r="NM221" s="12"/>
      <c r="NN221" s="12"/>
      <c r="NO221" s="12"/>
      <c r="NP221" s="12"/>
      <c r="NQ221" s="12"/>
      <c r="NR221" s="12"/>
      <c r="NS221" s="12"/>
      <c r="NT221" s="12"/>
      <c r="NU221" s="12"/>
      <c r="NV221" s="12"/>
      <c r="NW221" s="12"/>
      <c r="NX221" s="12"/>
      <c r="NY221" s="12"/>
      <c r="NZ221" s="12"/>
      <c r="OA221" s="12"/>
      <c r="OB221" s="12"/>
      <c r="OC221" s="12"/>
      <c r="OD221" s="12"/>
      <c r="OE221" s="12"/>
      <c r="OF221" s="12"/>
      <c r="OG221" s="12"/>
      <c r="OH221" s="12"/>
      <c r="OI221" s="12"/>
      <c r="OJ221" s="12"/>
      <c r="OK221" s="12"/>
      <c r="OL221" s="12"/>
      <c r="OM221" s="12"/>
      <c r="ON221" s="12"/>
      <c r="OO221" s="12"/>
      <c r="OP221" s="12"/>
      <c r="OQ221" s="12"/>
      <c r="OR221" s="12"/>
      <c r="OS221" s="12"/>
      <c r="OT221" s="12"/>
      <c r="OU221" s="12"/>
      <c r="OV221" s="12"/>
      <c r="OW221" s="12"/>
      <c r="OX221" s="12"/>
      <c r="OY221" s="12"/>
      <c r="OZ221" s="12"/>
      <c r="PA221" s="12"/>
      <c r="PB221" s="12"/>
      <c r="PC221" s="12"/>
      <c r="PD221" s="12"/>
      <c r="PE221" s="12"/>
      <c r="PF221" s="12"/>
      <c r="PG221" s="12"/>
      <c r="PH221" s="12"/>
      <c r="PI221" s="12"/>
      <c r="PJ221" s="12"/>
      <c r="PK221" s="12"/>
      <c r="PL221" s="12"/>
      <c r="PM221" s="12"/>
      <c r="PN221" s="12"/>
      <c r="PO221" s="12"/>
      <c r="PP221" s="12"/>
      <c r="PQ221" s="12"/>
      <c r="PR221" s="12"/>
      <c r="PS221" s="12"/>
      <c r="PT221" s="12"/>
      <c r="PU221" s="12"/>
      <c r="PV221" s="12"/>
      <c r="PW221" s="12"/>
      <c r="PX221" s="12"/>
      <c r="PY221" s="12"/>
      <c r="PZ221" s="12"/>
      <c r="QA221" s="12"/>
      <c r="QB221" s="12"/>
      <c r="QC221" s="12"/>
      <c r="QD221" s="12"/>
      <c r="QE221" s="12"/>
      <c r="QF221" s="12"/>
      <c r="QG221" s="12"/>
      <c r="QH221" s="12"/>
      <c r="QI221" s="12"/>
      <c r="QJ221" s="12"/>
      <c r="QK221" s="12"/>
      <c r="QL221" s="12"/>
      <c r="QM221" s="12"/>
      <c r="QN221" s="12"/>
      <c r="QO221" s="12"/>
      <c r="QP221" s="12"/>
      <c r="QQ221" s="12"/>
      <c r="QR221" s="12"/>
      <c r="QS221" s="12"/>
      <c r="QT221" s="12"/>
      <c r="QU221" s="12"/>
      <c r="QV221" s="12"/>
      <c r="QW221" s="12"/>
      <c r="QX221" s="12"/>
      <c r="QY221" s="12"/>
      <c r="QZ221" s="12"/>
      <c r="RA221" s="12"/>
      <c r="RB221" s="12"/>
      <c r="RC221" s="12"/>
      <c r="RD221" s="12"/>
      <c r="RE221" s="12"/>
      <c r="RF221" s="12"/>
      <c r="RG221" s="12"/>
      <c r="RH221" s="12"/>
      <c r="RI221" s="12"/>
      <c r="RJ221" s="12"/>
      <c r="RK221" s="12"/>
      <c r="RL221" s="12"/>
      <c r="RM221" s="12"/>
      <c r="RN221" s="12"/>
      <c r="RO221" s="12"/>
      <c r="RP221" s="12"/>
      <c r="RQ221" s="12"/>
      <c r="RR221" s="12"/>
      <c r="RS221" s="12"/>
      <c r="RT221" s="12"/>
      <c r="RU221" s="12"/>
      <c r="RV221" s="12"/>
      <c r="RW221" s="12"/>
      <c r="RX221" s="12"/>
      <c r="RY221" s="12"/>
      <c r="RZ221" s="12"/>
      <c r="SA221" s="12"/>
      <c r="SB221" s="12"/>
      <c r="SC221" s="12"/>
      <c r="SD221" s="12"/>
      <c r="SE221" s="12"/>
      <c r="SF221" s="12"/>
      <c r="SG221" s="12"/>
      <c r="SH221" s="12"/>
      <c r="SI221" s="12"/>
      <c r="SJ221" s="12"/>
      <c r="SK221" s="12"/>
      <c r="SL221" s="12"/>
      <c r="SM221" s="12"/>
      <c r="SN221" s="12"/>
      <c r="SO221" s="12"/>
      <c r="SP221" s="12"/>
      <c r="SQ221" s="12"/>
      <c r="SR221" s="12"/>
      <c r="SS221" s="12"/>
      <c r="ST221" s="12"/>
      <c r="SU221" s="12"/>
      <c r="SV221" s="12"/>
      <c r="SW221" s="12"/>
      <c r="SX221" s="12"/>
      <c r="SY221" s="12"/>
      <c r="SZ221" s="12"/>
      <c r="TA221" s="12"/>
      <c r="TB221" s="12"/>
      <c r="TC221" s="12"/>
      <c r="TD221" s="12"/>
      <c r="TE221" s="12"/>
      <c r="TF221" s="12"/>
      <c r="TG221" s="12"/>
      <c r="TH221" s="12"/>
      <c r="TI221" s="12"/>
      <c r="TJ221" s="12"/>
      <c r="TK221" s="12"/>
      <c r="TL221" s="12"/>
      <c r="TM221" s="12"/>
      <c r="TN221" s="12"/>
      <c r="TO221" s="12"/>
      <c r="TP221" s="12"/>
      <c r="TQ221" s="12"/>
      <c r="TR221" s="12"/>
      <c r="TS221" s="12"/>
      <c r="TT221" s="12"/>
      <c r="TU221" s="12"/>
      <c r="TV221" s="12"/>
      <c r="TW221" s="12"/>
      <c r="TX221" s="12"/>
      <c r="TY221" s="12"/>
      <c r="TZ221" s="12"/>
      <c r="UA221" s="12"/>
      <c r="UB221" s="12"/>
      <c r="UC221" s="12"/>
      <c r="UD221" s="12"/>
      <c r="UE221" s="12"/>
      <c r="UF221" s="12"/>
      <c r="UG221" s="12"/>
      <c r="UH221" s="12"/>
      <c r="UI221" s="12"/>
      <c r="UJ221" s="12"/>
      <c r="UK221" s="12"/>
      <c r="UL221" s="12"/>
      <c r="UM221" s="12"/>
      <c r="UN221" s="12"/>
      <c r="UO221" s="12"/>
      <c r="UP221" s="12"/>
      <c r="UQ221" s="12"/>
      <c r="UR221" s="12"/>
      <c r="US221" s="12"/>
      <c r="UT221" s="12"/>
      <c r="UU221" s="12"/>
      <c r="UV221" s="12"/>
      <c r="UW221" s="12"/>
      <c r="UX221" s="12"/>
      <c r="UY221" s="12"/>
      <c r="UZ221" s="12"/>
      <c r="VA221" s="12"/>
      <c r="VB221" s="12"/>
      <c r="VC221" s="12"/>
      <c r="VD221" s="12"/>
      <c r="VE221" s="12"/>
      <c r="VF221" s="12"/>
      <c r="VG221" s="12"/>
      <c r="VH221" s="12"/>
      <c r="VI221" s="12"/>
      <c r="VJ221" s="12"/>
      <c r="VK221" s="12"/>
      <c r="VL221" s="12"/>
      <c r="VM221" s="12"/>
      <c r="VN221" s="12"/>
      <c r="VO221" s="12"/>
      <c r="VP221" s="12"/>
      <c r="VQ221" s="12"/>
      <c r="VR221" s="12"/>
      <c r="VS221" s="12"/>
      <c r="VT221" s="12"/>
      <c r="VU221" s="12"/>
      <c r="VV221" s="12"/>
      <c r="VW221" s="12"/>
      <c r="VX221" s="12"/>
      <c r="VY221" s="12"/>
      <c r="VZ221" s="12"/>
      <c r="WA221" s="12"/>
      <c r="WB221" s="12"/>
      <c r="WC221" s="12"/>
      <c r="WD221" s="12"/>
      <c r="WE221" s="12"/>
      <c r="WF221" s="12"/>
      <c r="WG221" s="12"/>
      <c r="WH221" s="12"/>
      <c r="WI221" s="12"/>
      <c r="WJ221" s="12"/>
      <c r="WK221" s="12"/>
      <c r="WL221" s="12"/>
      <c r="WM221" s="12"/>
      <c r="WN221" s="12"/>
      <c r="WO221" s="12"/>
      <c r="WP221" s="12"/>
      <c r="WQ221" s="12"/>
      <c r="WR221" s="12"/>
      <c r="WS221" s="12"/>
      <c r="WT221" s="12"/>
      <c r="WU221" s="12"/>
      <c r="WV221" s="12"/>
      <c r="WW221" s="12"/>
      <c r="WX221" s="12"/>
      <c r="WY221" s="12"/>
      <c r="WZ221" s="12"/>
      <c r="XA221" s="12"/>
      <c r="XB221" s="12"/>
      <c r="XC221" s="12"/>
      <c r="XD221" s="12"/>
      <c r="XE221" s="12"/>
      <c r="XF221" s="12"/>
      <c r="XG221" s="12"/>
      <c r="XH221" s="12"/>
      <c r="XI221" s="12"/>
      <c r="XJ221" s="12"/>
      <c r="XK221" s="12"/>
      <c r="XL221" s="12"/>
      <c r="XM221" s="12"/>
      <c r="XN221" s="12"/>
      <c r="XO221" s="12"/>
      <c r="XP221" s="12"/>
      <c r="XQ221" s="12"/>
      <c r="XR221" s="12"/>
      <c r="XS221" s="12"/>
      <c r="XT221" s="12"/>
      <c r="XU221" s="12"/>
      <c r="XV221" s="12"/>
      <c r="XW221" s="12"/>
      <c r="XX221" s="12"/>
      <c r="XY221" s="12"/>
      <c r="XZ221" s="12"/>
      <c r="YA221" s="12"/>
      <c r="YB221" s="12"/>
      <c r="YC221" s="12"/>
      <c r="YD221" s="12"/>
      <c r="YE221" s="12"/>
      <c r="YF221" s="12"/>
      <c r="YG221" s="12"/>
      <c r="YH221" s="12"/>
      <c r="YI221" s="12"/>
      <c r="YJ221" s="12"/>
      <c r="YK221" s="12"/>
      <c r="YL221" s="12"/>
      <c r="YM221" s="12"/>
      <c r="YN221" s="12"/>
      <c r="YO221" s="12"/>
      <c r="YP221" s="12"/>
      <c r="YQ221" s="12"/>
      <c r="YR221" s="12"/>
      <c r="YS221" s="12"/>
      <c r="YT221" s="12"/>
      <c r="YU221" s="12"/>
      <c r="YV221" s="12"/>
      <c r="YW221" s="12"/>
      <c r="YX221" s="12"/>
      <c r="YY221" s="12"/>
      <c r="YZ221" s="12"/>
      <c r="ZA221" s="12"/>
      <c r="ZB221" s="12"/>
      <c r="ZC221" s="12"/>
      <c r="ZD221" s="12"/>
      <c r="ZE221" s="12"/>
      <c r="ZF221" s="12"/>
      <c r="ZG221" s="12"/>
      <c r="ZH221" s="12"/>
      <c r="ZI221" s="12"/>
      <c r="ZJ221" s="12"/>
      <c r="ZK221" s="12"/>
      <c r="ZL221" s="12"/>
      <c r="ZM221" s="12"/>
      <c r="ZN221" s="12"/>
      <c r="ZO221" s="12"/>
      <c r="ZP221" s="12"/>
      <c r="ZQ221" s="12"/>
      <c r="ZR221" s="12"/>
      <c r="ZS221" s="12"/>
      <c r="ZT221" s="12"/>
      <c r="ZU221" s="12"/>
      <c r="ZV221" s="12"/>
      <c r="ZW221" s="12"/>
      <c r="ZX221" s="12"/>
      <c r="ZY221" s="12"/>
      <c r="ZZ221" s="12"/>
      <c r="AAA221" s="12"/>
      <c r="AAB221" s="12"/>
      <c r="AAC221" s="12"/>
      <c r="AAD221" s="12"/>
      <c r="AAE221" s="12"/>
      <c r="AAF221" s="12"/>
      <c r="AAG221" s="12"/>
      <c r="AAH221" s="12"/>
      <c r="AAI221" s="12"/>
      <c r="AAJ221" s="12"/>
      <c r="AAK221" s="12"/>
      <c r="AAL221" s="12"/>
      <c r="AAM221" s="12"/>
      <c r="AAN221" s="12"/>
      <c r="AAO221" s="12"/>
      <c r="AAP221" s="12"/>
      <c r="AAQ221" s="12"/>
      <c r="AAR221" s="12"/>
      <c r="AAS221" s="12"/>
      <c r="AAT221" s="12"/>
      <c r="AAU221" s="12"/>
      <c r="AAV221" s="12"/>
      <c r="AAW221" s="12"/>
      <c r="AAX221" s="12"/>
      <c r="AAY221" s="12"/>
      <c r="AAZ221" s="12"/>
      <c r="ABA221" s="12"/>
      <c r="ABB221" s="12"/>
      <c r="ABC221" s="12"/>
      <c r="ABD221" s="12"/>
      <c r="ABE221" s="12"/>
      <c r="ABF221" s="12"/>
      <c r="ABG221" s="12"/>
      <c r="ABH221" s="12"/>
      <c r="ABI221" s="12"/>
      <c r="ABJ221" s="12"/>
      <c r="ABK221" s="12"/>
      <c r="ABL221" s="12"/>
      <c r="ABM221" s="12"/>
      <c r="ABN221" s="12"/>
      <c r="ABO221" s="12"/>
      <c r="ABP221" s="12"/>
      <c r="ABQ221" s="12"/>
      <c r="ABR221" s="12"/>
      <c r="ABS221" s="12"/>
      <c r="ABT221" s="12"/>
      <c r="ABU221" s="12"/>
      <c r="ABV221" s="12"/>
      <c r="ABW221" s="12"/>
      <c r="ABX221" s="12"/>
      <c r="ABY221" s="12"/>
      <c r="ABZ221" s="12"/>
      <c r="ACA221" s="12"/>
      <c r="ACB221" s="12"/>
      <c r="ACC221" s="12"/>
      <c r="ACD221" s="12"/>
      <c r="ACE221" s="12"/>
      <c r="ACF221" s="12"/>
      <c r="ACG221" s="12"/>
      <c r="ACH221" s="12"/>
      <c r="ACI221" s="12"/>
      <c r="ACJ221" s="12"/>
      <c r="ACK221" s="12"/>
      <c r="ACL221" s="12"/>
      <c r="ACM221" s="12"/>
      <c r="ACN221" s="12"/>
      <c r="ACO221" s="12"/>
      <c r="ACP221" s="12"/>
      <c r="ACQ221" s="12"/>
      <c r="ACR221" s="12"/>
      <c r="ACS221" s="12"/>
      <c r="ACT221" s="12"/>
      <c r="ACU221" s="12"/>
      <c r="ACV221" s="12"/>
      <c r="ACW221" s="12"/>
      <c r="ACX221" s="12"/>
      <c r="ACY221" s="12"/>
      <c r="ACZ221" s="12"/>
      <c r="ADA221" s="12"/>
      <c r="ADB221" s="12"/>
      <c r="ADC221" s="12"/>
      <c r="ADD221" s="12"/>
      <c r="ADE221" s="12"/>
      <c r="ADF221" s="12"/>
      <c r="ADG221" s="12"/>
      <c r="ADH221" s="12"/>
      <c r="ADI221" s="12"/>
      <c r="ADJ221" s="12"/>
      <c r="ADK221" s="12"/>
      <c r="ADL221" s="12"/>
      <c r="ADM221" s="12"/>
      <c r="ADN221" s="12"/>
      <c r="ADO221" s="12"/>
      <c r="ADP221" s="12"/>
      <c r="ADQ221" s="12"/>
      <c r="ADR221" s="12"/>
      <c r="ADS221" s="12"/>
      <c r="ADT221" s="12"/>
      <c r="ADU221" s="12"/>
      <c r="ADV221" s="12"/>
      <c r="ADW221" s="12"/>
      <c r="ADX221" s="12"/>
      <c r="ADY221" s="12"/>
      <c r="ADZ221" s="12"/>
      <c r="AEA221" s="12"/>
      <c r="AEB221" s="12"/>
      <c r="AEC221" s="12"/>
      <c r="AED221" s="12"/>
      <c r="AEE221" s="12"/>
      <c r="AEF221" s="12"/>
      <c r="AEG221" s="12"/>
      <c r="AEH221" s="12"/>
      <c r="AEI221" s="12"/>
      <c r="AEJ221" s="12"/>
      <c r="AEK221" s="12"/>
      <c r="AEL221" s="12"/>
      <c r="AEM221" s="12"/>
      <c r="AEN221" s="12"/>
      <c r="AEO221" s="12"/>
      <c r="AEP221" s="12"/>
      <c r="AEQ221" s="12"/>
      <c r="AER221" s="12"/>
      <c r="AES221" s="12"/>
      <c r="AET221" s="12"/>
      <c r="AEU221" s="12"/>
      <c r="AEV221" s="12"/>
      <c r="AEW221" s="12"/>
      <c r="AEX221" s="12"/>
      <c r="AEY221" s="12"/>
      <c r="AEZ221" s="12"/>
      <c r="AFA221" s="12"/>
      <c r="AFB221" s="12"/>
      <c r="AFC221" s="12"/>
      <c r="AFD221" s="12"/>
      <c r="AFE221" s="12"/>
      <c r="AFF221" s="12"/>
      <c r="AFG221" s="12"/>
      <c r="AFH221" s="12"/>
      <c r="AFI221" s="12"/>
      <c r="AFJ221" s="12"/>
      <c r="AFK221" s="12"/>
      <c r="AFL221" s="12"/>
      <c r="AFM221" s="12"/>
      <c r="AFN221" s="12"/>
      <c r="AFO221" s="12"/>
      <c r="AFP221" s="12"/>
      <c r="AFQ221" s="12"/>
      <c r="AFR221" s="12"/>
      <c r="AFS221" s="12"/>
      <c r="AFT221" s="12"/>
      <c r="AFU221" s="12"/>
      <c r="AFV221" s="12"/>
      <c r="AFW221" s="12"/>
      <c r="AFX221" s="12"/>
      <c r="AFY221" s="12"/>
      <c r="AFZ221" s="12"/>
      <c r="AGA221" s="12"/>
      <c r="AGB221" s="12"/>
      <c r="AGC221" s="12"/>
      <c r="AGD221" s="12"/>
      <c r="AGE221" s="12"/>
      <c r="AGF221" s="12"/>
      <c r="AGG221" s="12"/>
      <c r="AGH221" s="12"/>
      <c r="AGI221" s="12"/>
      <c r="AGJ221" s="12"/>
      <c r="AGK221" s="12"/>
      <c r="AGL221" s="12"/>
      <c r="AGM221" s="12"/>
      <c r="AGN221" s="12"/>
      <c r="AGO221" s="12"/>
      <c r="AGP221" s="12"/>
      <c r="AGQ221" s="12"/>
      <c r="AGR221" s="12"/>
      <c r="AGS221" s="12"/>
      <c r="AGT221" s="12"/>
      <c r="AGU221" s="12"/>
      <c r="AGV221" s="12"/>
      <c r="AGW221" s="12"/>
      <c r="AGX221" s="12"/>
      <c r="AGY221" s="12"/>
      <c r="AGZ221" s="12"/>
      <c r="AHA221" s="12"/>
      <c r="AHB221" s="12"/>
      <c r="AHC221" s="12"/>
      <c r="AHD221" s="12"/>
      <c r="AHE221" s="12"/>
      <c r="AHF221" s="12"/>
      <c r="AHG221" s="12"/>
      <c r="AHH221" s="12"/>
      <c r="AHI221" s="12"/>
      <c r="AHJ221" s="12"/>
      <c r="AHK221" s="12"/>
      <c r="AHL221" s="12"/>
      <c r="AHM221" s="12"/>
      <c r="AHN221" s="12"/>
      <c r="AHO221" s="12"/>
      <c r="AHP221" s="12"/>
      <c r="AHQ221" s="12"/>
      <c r="AHR221" s="12"/>
      <c r="AHS221" s="12"/>
      <c r="AHT221" s="12"/>
      <c r="AHU221" s="12"/>
      <c r="AHV221" s="12"/>
      <c r="AHW221" s="12"/>
      <c r="AHX221" s="12"/>
      <c r="AHY221" s="12"/>
      <c r="AHZ221" s="12"/>
      <c r="AIA221" s="12"/>
      <c r="AIB221" s="12"/>
      <c r="AIC221" s="12"/>
      <c r="AID221" s="12"/>
      <c r="AIE221" s="12"/>
      <c r="AIF221" s="12"/>
      <c r="AIG221" s="12"/>
      <c r="AIH221" s="12"/>
      <c r="AII221" s="12"/>
      <c r="AIJ221" s="12"/>
      <c r="AIK221" s="12"/>
      <c r="AIL221" s="12"/>
      <c r="AIM221" s="12"/>
      <c r="AIN221" s="12"/>
      <c r="AIO221" s="12"/>
      <c r="AIP221" s="12"/>
      <c r="AIQ221" s="12"/>
      <c r="AIR221" s="12"/>
      <c r="AIS221" s="12"/>
      <c r="AIT221" s="12"/>
      <c r="AIU221" s="12"/>
      <c r="AIV221" s="12"/>
      <c r="AIW221" s="12"/>
      <c r="AIX221" s="12"/>
      <c r="AIY221" s="12"/>
      <c r="AIZ221" s="12"/>
      <c r="AJA221" s="12"/>
      <c r="AJB221" s="12"/>
      <c r="AJC221" s="12"/>
      <c r="AJD221" s="12"/>
      <c r="AJE221" s="12"/>
      <c r="AJF221" s="12"/>
      <c r="AJG221" s="12"/>
      <c r="AJH221" s="12"/>
      <c r="AJI221" s="12"/>
      <c r="AJJ221" s="12"/>
      <c r="AJK221" s="12"/>
      <c r="AJL221" s="12"/>
      <c r="AJM221" s="12"/>
      <c r="AJN221" s="12"/>
      <c r="AJO221" s="12"/>
      <c r="AJP221" s="12"/>
      <c r="AJQ221" s="12"/>
      <c r="AJR221" s="12"/>
      <c r="AJS221" s="12"/>
      <c r="AJT221" s="12"/>
      <c r="AJU221" s="12"/>
      <c r="AJV221" s="12"/>
      <c r="AJW221" s="12"/>
      <c r="AJX221" s="12"/>
      <c r="AJY221" s="12"/>
      <c r="AJZ221" s="12"/>
      <c r="AKA221" s="12"/>
      <c r="AKB221" s="12"/>
      <c r="AKC221" s="12"/>
      <c r="AKD221" s="12"/>
      <c r="AKE221" s="12"/>
      <c r="AKF221" s="12"/>
      <c r="AKG221" s="12"/>
      <c r="AKH221" s="12"/>
      <c r="AKI221" s="12"/>
      <c r="AKJ221" s="12"/>
      <c r="AKK221" s="12"/>
      <c r="AKL221" s="12"/>
      <c r="AKM221" s="12"/>
      <c r="AKN221" s="12"/>
      <c r="AKO221" s="12"/>
      <c r="AKP221" s="12"/>
      <c r="AKQ221" s="12"/>
      <c r="AKR221" s="12"/>
      <c r="AKS221" s="12"/>
      <c r="AKT221" s="12"/>
      <c r="AKU221" s="12"/>
      <c r="AKV221" s="12"/>
      <c r="AKW221" s="12"/>
      <c r="AKX221" s="12"/>
      <c r="AKY221" s="12"/>
      <c r="AKZ221" s="12"/>
      <c r="ALA221" s="12"/>
      <c r="ALB221" s="12"/>
      <c r="ALC221" s="12"/>
      <c r="ALD221" s="12"/>
      <c r="ALE221" s="12"/>
      <c r="ALF221" s="12"/>
      <c r="ALG221" s="12"/>
      <c r="ALH221" s="12"/>
      <c r="ALI221" s="12"/>
      <c r="ALJ221" s="12"/>
      <c r="ALK221" s="12"/>
      <c r="ALL221" s="12"/>
      <c r="ALM221" s="12"/>
      <c r="ALN221" s="12"/>
      <c r="ALO221" s="12"/>
      <c r="ALP221" s="12"/>
      <c r="ALQ221" s="12"/>
      <c r="ALR221" s="12"/>
      <c r="ALS221" s="12"/>
      <c r="ALT221" s="12"/>
      <c r="ALU221" s="12"/>
      <c r="ALV221" s="12"/>
      <c r="ALW221" s="12"/>
      <c r="ALX221" s="12"/>
      <c r="ALY221" s="12"/>
      <c r="ALZ221" s="12"/>
      <c r="AMA221" s="12"/>
      <c r="AMB221" s="12"/>
      <c r="AMC221" s="12"/>
      <c r="AMD221" s="12"/>
      <c r="AME221" s="12"/>
      <c r="AMF221" s="12"/>
      <c r="AMG221" s="12"/>
      <c r="AMH221" s="12"/>
      <c r="AMI221" s="12"/>
      <c r="AMJ221" s="12"/>
    </row>
    <row r="222" spans="1:1024" s="2" customFormat="1" ht="15" hidden="1" x14ac:dyDescent="0.2">
      <c r="A222" s="118">
        <v>7</v>
      </c>
      <c r="B222" s="32"/>
      <c r="C222" s="119" t="s">
        <v>239</v>
      </c>
      <c r="D222" s="99" t="s">
        <v>210</v>
      </c>
      <c r="E222" s="120"/>
      <c r="F222" s="7"/>
      <c r="G222" s="7"/>
      <c r="H222" s="7"/>
      <c r="I222" s="7"/>
      <c r="J222" s="7"/>
      <c r="K222" s="7"/>
      <c r="L222" s="7"/>
      <c r="M222" s="7"/>
      <c r="N222" s="7"/>
      <c r="W222" s="9"/>
      <c r="X222" s="10"/>
      <c r="Y222" s="10"/>
      <c r="Z222" s="11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2"/>
      <c r="DF222" s="12"/>
      <c r="DG222" s="12"/>
      <c r="DH222" s="12"/>
      <c r="DI222" s="12"/>
      <c r="DJ222" s="12"/>
      <c r="DK222" s="12"/>
      <c r="DL222" s="12"/>
      <c r="DM222" s="12"/>
      <c r="DN222" s="12"/>
      <c r="DO222" s="12"/>
      <c r="DP222" s="12"/>
      <c r="DQ222" s="12"/>
      <c r="DR222" s="12"/>
      <c r="DS222" s="12"/>
      <c r="DT222" s="12"/>
      <c r="DU222" s="12"/>
      <c r="DV222" s="12"/>
      <c r="DW222" s="12"/>
      <c r="DX222" s="12"/>
      <c r="DY222" s="12"/>
      <c r="DZ222" s="12"/>
      <c r="EA222" s="12"/>
      <c r="EB222" s="12"/>
      <c r="EC222" s="12"/>
      <c r="ED222" s="12"/>
      <c r="EE222" s="12"/>
      <c r="EF222" s="12"/>
      <c r="EG222" s="12"/>
      <c r="EH222" s="12"/>
      <c r="EI222" s="12"/>
      <c r="EJ222" s="12"/>
      <c r="EK222" s="12"/>
      <c r="EL222" s="12"/>
      <c r="EM222" s="12"/>
      <c r="EN222" s="12"/>
      <c r="EO222" s="12"/>
      <c r="EP222" s="12"/>
      <c r="EQ222" s="12"/>
      <c r="ER222" s="12"/>
      <c r="ES222" s="12"/>
      <c r="ET222" s="12"/>
      <c r="EU222" s="12"/>
      <c r="EV222" s="12"/>
      <c r="EW222" s="12"/>
      <c r="EX222" s="12"/>
      <c r="EY222" s="12"/>
      <c r="EZ222" s="12"/>
      <c r="FA222" s="12"/>
      <c r="FB222" s="12"/>
      <c r="FC222" s="12"/>
      <c r="FD222" s="12"/>
      <c r="FE222" s="12"/>
      <c r="FF222" s="12"/>
      <c r="FG222" s="12"/>
      <c r="FH222" s="12"/>
      <c r="FI222" s="12"/>
      <c r="FJ222" s="12"/>
      <c r="FK222" s="12"/>
      <c r="FL222" s="12"/>
      <c r="FM222" s="12"/>
      <c r="FN222" s="12"/>
      <c r="FO222" s="12"/>
      <c r="FP222" s="12"/>
      <c r="FQ222" s="12"/>
      <c r="FR222" s="12"/>
      <c r="FS222" s="12"/>
      <c r="FT222" s="12"/>
      <c r="FU222" s="12"/>
      <c r="FV222" s="12"/>
      <c r="FW222" s="12"/>
      <c r="FX222" s="12"/>
      <c r="FY222" s="12"/>
      <c r="FZ222" s="12"/>
      <c r="GA222" s="12"/>
      <c r="GB222" s="12"/>
      <c r="GC222" s="12"/>
      <c r="GD222" s="12"/>
      <c r="GE222" s="12"/>
      <c r="GF222" s="12"/>
      <c r="GG222" s="12"/>
      <c r="GH222" s="12"/>
      <c r="GI222" s="12"/>
      <c r="GJ222" s="12"/>
      <c r="GK222" s="12"/>
      <c r="GL222" s="12"/>
      <c r="GM222" s="12"/>
      <c r="GN222" s="12"/>
      <c r="GO222" s="12"/>
      <c r="GP222" s="12"/>
      <c r="GQ222" s="12"/>
      <c r="GR222" s="12"/>
      <c r="GS222" s="12"/>
      <c r="GT222" s="12"/>
      <c r="GU222" s="12"/>
      <c r="GV222" s="12"/>
      <c r="GW222" s="12"/>
      <c r="GX222" s="12"/>
      <c r="GY222" s="12"/>
      <c r="GZ222" s="12"/>
      <c r="HA222" s="12"/>
      <c r="HB222" s="12"/>
      <c r="HC222" s="12"/>
      <c r="HD222" s="12"/>
      <c r="HE222" s="12"/>
      <c r="HF222" s="12"/>
      <c r="HG222" s="12"/>
      <c r="HH222" s="12"/>
      <c r="HI222" s="12"/>
      <c r="HJ222" s="12"/>
      <c r="HK222" s="12"/>
      <c r="HL222" s="12"/>
      <c r="HM222" s="12"/>
      <c r="HN222" s="12"/>
      <c r="HO222" s="12"/>
      <c r="HP222" s="12"/>
      <c r="HQ222" s="12"/>
      <c r="HR222" s="12"/>
      <c r="HS222" s="12"/>
      <c r="HT222" s="12"/>
      <c r="HU222" s="12"/>
      <c r="HV222" s="12"/>
      <c r="HW222" s="12"/>
      <c r="HX222" s="12"/>
      <c r="HY222" s="12"/>
      <c r="HZ222" s="12"/>
      <c r="IA222" s="12"/>
      <c r="IB222" s="12"/>
      <c r="IC222" s="12"/>
      <c r="ID222" s="12"/>
      <c r="IE222" s="12"/>
      <c r="IF222" s="12"/>
      <c r="IG222" s="12"/>
      <c r="IH222" s="12"/>
      <c r="II222" s="12"/>
      <c r="IJ222" s="12"/>
      <c r="IK222" s="12"/>
      <c r="IL222" s="12"/>
      <c r="IM222" s="12"/>
      <c r="IN222" s="12"/>
      <c r="IO222" s="12"/>
      <c r="IP222" s="12"/>
      <c r="IQ222" s="12"/>
      <c r="IR222" s="12"/>
      <c r="IS222" s="12"/>
      <c r="IT222" s="12"/>
      <c r="IU222" s="12"/>
      <c r="IV222" s="12"/>
      <c r="IW222" s="12"/>
      <c r="IX222" s="12"/>
      <c r="IY222" s="12"/>
      <c r="IZ222" s="12"/>
      <c r="JA222" s="12"/>
      <c r="JB222" s="12"/>
      <c r="JC222" s="12"/>
      <c r="JD222" s="12"/>
      <c r="JE222" s="12"/>
      <c r="JF222" s="12"/>
      <c r="JG222" s="12"/>
      <c r="JH222" s="12"/>
      <c r="JI222" s="12"/>
      <c r="JJ222" s="12"/>
      <c r="JK222" s="12"/>
      <c r="JL222" s="12"/>
      <c r="JM222" s="12"/>
      <c r="JN222" s="12"/>
      <c r="JO222" s="12"/>
      <c r="JP222" s="12"/>
      <c r="JQ222" s="12"/>
      <c r="JR222" s="12"/>
      <c r="JS222" s="12"/>
      <c r="JT222" s="12"/>
      <c r="JU222" s="12"/>
      <c r="JV222" s="12"/>
      <c r="JW222" s="12"/>
      <c r="JX222" s="12"/>
      <c r="JY222" s="12"/>
      <c r="JZ222" s="12"/>
      <c r="KA222" s="12"/>
      <c r="KB222" s="12"/>
      <c r="KC222" s="12"/>
      <c r="KD222" s="12"/>
      <c r="KE222" s="12"/>
      <c r="KF222" s="12"/>
      <c r="KG222" s="12"/>
      <c r="KH222" s="12"/>
      <c r="KI222" s="12"/>
      <c r="KJ222" s="12"/>
      <c r="KK222" s="12"/>
      <c r="KL222" s="12"/>
      <c r="KM222" s="12"/>
      <c r="KN222" s="12"/>
      <c r="KO222" s="12"/>
      <c r="KP222" s="12"/>
      <c r="KQ222" s="12"/>
      <c r="KR222" s="12"/>
      <c r="KS222" s="12"/>
      <c r="KT222" s="12"/>
      <c r="KU222" s="12"/>
      <c r="KV222" s="12"/>
      <c r="KW222" s="12"/>
      <c r="KX222" s="12"/>
      <c r="KY222" s="12"/>
      <c r="KZ222" s="12"/>
      <c r="LA222" s="12"/>
      <c r="LB222" s="12"/>
      <c r="LC222" s="12"/>
      <c r="LD222" s="12"/>
      <c r="LE222" s="12"/>
      <c r="LF222" s="12"/>
      <c r="LG222" s="12"/>
      <c r="LH222" s="12"/>
      <c r="LI222" s="12"/>
      <c r="LJ222" s="12"/>
      <c r="LK222" s="12"/>
      <c r="LL222" s="12"/>
      <c r="LM222" s="12"/>
      <c r="LN222" s="12"/>
      <c r="LO222" s="12"/>
      <c r="LP222" s="12"/>
      <c r="LQ222" s="12"/>
      <c r="LR222" s="12"/>
      <c r="LS222" s="12"/>
      <c r="LT222" s="12"/>
      <c r="LU222" s="12"/>
      <c r="LV222" s="12"/>
      <c r="LW222" s="12"/>
      <c r="LX222" s="12"/>
      <c r="LY222" s="12"/>
      <c r="LZ222" s="12"/>
      <c r="MA222" s="12"/>
      <c r="MB222" s="12"/>
      <c r="MC222" s="12"/>
      <c r="MD222" s="12"/>
      <c r="ME222" s="12"/>
      <c r="MF222" s="12"/>
      <c r="MG222" s="12"/>
      <c r="MH222" s="12"/>
      <c r="MI222" s="12"/>
      <c r="MJ222" s="12"/>
      <c r="MK222" s="12"/>
      <c r="ML222" s="12"/>
      <c r="MM222" s="12"/>
      <c r="MN222" s="12"/>
      <c r="MO222" s="12"/>
      <c r="MP222" s="12"/>
      <c r="MQ222" s="12"/>
      <c r="MR222" s="12"/>
      <c r="MS222" s="12"/>
      <c r="MT222" s="12"/>
      <c r="MU222" s="12"/>
      <c r="MV222" s="12"/>
      <c r="MW222" s="12"/>
      <c r="MX222" s="12"/>
      <c r="MY222" s="12"/>
      <c r="MZ222" s="12"/>
      <c r="NA222" s="12"/>
      <c r="NB222" s="12"/>
      <c r="NC222" s="12"/>
      <c r="ND222" s="12"/>
      <c r="NE222" s="12"/>
      <c r="NF222" s="12"/>
      <c r="NG222" s="12"/>
      <c r="NH222" s="12"/>
      <c r="NI222" s="12"/>
      <c r="NJ222" s="12"/>
      <c r="NK222" s="12"/>
      <c r="NL222" s="12"/>
      <c r="NM222" s="12"/>
      <c r="NN222" s="12"/>
      <c r="NO222" s="12"/>
      <c r="NP222" s="12"/>
      <c r="NQ222" s="12"/>
      <c r="NR222" s="12"/>
      <c r="NS222" s="12"/>
      <c r="NT222" s="12"/>
      <c r="NU222" s="12"/>
      <c r="NV222" s="12"/>
      <c r="NW222" s="12"/>
      <c r="NX222" s="12"/>
      <c r="NY222" s="12"/>
      <c r="NZ222" s="12"/>
      <c r="OA222" s="12"/>
      <c r="OB222" s="12"/>
      <c r="OC222" s="12"/>
      <c r="OD222" s="12"/>
      <c r="OE222" s="12"/>
      <c r="OF222" s="12"/>
      <c r="OG222" s="12"/>
      <c r="OH222" s="12"/>
      <c r="OI222" s="12"/>
      <c r="OJ222" s="12"/>
      <c r="OK222" s="12"/>
      <c r="OL222" s="12"/>
      <c r="OM222" s="12"/>
      <c r="ON222" s="12"/>
      <c r="OO222" s="12"/>
      <c r="OP222" s="12"/>
      <c r="OQ222" s="12"/>
      <c r="OR222" s="12"/>
      <c r="OS222" s="12"/>
      <c r="OT222" s="12"/>
      <c r="OU222" s="12"/>
      <c r="OV222" s="12"/>
      <c r="OW222" s="12"/>
      <c r="OX222" s="12"/>
      <c r="OY222" s="12"/>
      <c r="OZ222" s="12"/>
      <c r="PA222" s="12"/>
      <c r="PB222" s="12"/>
      <c r="PC222" s="12"/>
      <c r="PD222" s="12"/>
      <c r="PE222" s="12"/>
      <c r="PF222" s="12"/>
      <c r="PG222" s="12"/>
      <c r="PH222" s="12"/>
      <c r="PI222" s="12"/>
      <c r="PJ222" s="12"/>
      <c r="PK222" s="12"/>
      <c r="PL222" s="12"/>
      <c r="PM222" s="12"/>
      <c r="PN222" s="12"/>
      <c r="PO222" s="12"/>
      <c r="PP222" s="12"/>
      <c r="PQ222" s="12"/>
      <c r="PR222" s="12"/>
      <c r="PS222" s="12"/>
      <c r="PT222" s="12"/>
      <c r="PU222" s="12"/>
      <c r="PV222" s="12"/>
      <c r="PW222" s="12"/>
      <c r="PX222" s="12"/>
      <c r="PY222" s="12"/>
      <c r="PZ222" s="12"/>
      <c r="QA222" s="12"/>
      <c r="QB222" s="12"/>
      <c r="QC222" s="12"/>
      <c r="QD222" s="12"/>
      <c r="QE222" s="12"/>
      <c r="QF222" s="12"/>
      <c r="QG222" s="12"/>
      <c r="QH222" s="12"/>
      <c r="QI222" s="12"/>
      <c r="QJ222" s="12"/>
      <c r="QK222" s="12"/>
      <c r="QL222" s="12"/>
      <c r="QM222" s="12"/>
      <c r="QN222" s="12"/>
      <c r="QO222" s="12"/>
      <c r="QP222" s="12"/>
      <c r="QQ222" s="12"/>
      <c r="QR222" s="12"/>
      <c r="QS222" s="12"/>
      <c r="QT222" s="12"/>
      <c r="QU222" s="12"/>
      <c r="QV222" s="12"/>
      <c r="QW222" s="12"/>
      <c r="QX222" s="12"/>
      <c r="QY222" s="12"/>
      <c r="QZ222" s="12"/>
      <c r="RA222" s="12"/>
      <c r="RB222" s="12"/>
      <c r="RC222" s="12"/>
      <c r="RD222" s="12"/>
      <c r="RE222" s="12"/>
      <c r="RF222" s="12"/>
      <c r="RG222" s="12"/>
      <c r="RH222" s="12"/>
      <c r="RI222" s="12"/>
      <c r="RJ222" s="12"/>
      <c r="RK222" s="12"/>
      <c r="RL222" s="12"/>
      <c r="RM222" s="12"/>
      <c r="RN222" s="12"/>
      <c r="RO222" s="12"/>
      <c r="RP222" s="12"/>
      <c r="RQ222" s="12"/>
      <c r="RR222" s="12"/>
      <c r="RS222" s="12"/>
      <c r="RT222" s="12"/>
      <c r="RU222" s="12"/>
      <c r="RV222" s="12"/>
      <c r="RW222" s="12"/>
      <c r="RX222" s="12"/>
      <c r="RY222" s="12"/>
      <c r="RZ222" s="12"/>
      <c r="SA222" s="12"/>
      <c r="SB222" s="12"/>
      <c r="SC222" s="12"/>
      <c r="SD222" s="12"/>
      <c r="SE222" s="12"/>
      <c r="SF222" s="12"/>
      <c r="SG222" s="12"/>
      <c r="SH222" s="12"/>
      <c r="SI222" s="12"/>
      <c r="SJ222" s="12"/>
      <c r="SK222" s="12"/>
      <c r="SL222" s="12"/>
      <c r="SM222" s="12"/>
      <c r="SN222" s="12"/>
      <c r="SO222" s="12"/>
      <c r="SP222" s="12"/>
      <c r="SQ222" s="12"/>
      <c r="SR222" s="12"/>
      <c r="SS222" s="12"/>
      <c r="ST222" s="12"/>
      <c r="SU222" s="12"/>
      <c r="SV222" s="12"/>
      <c r="SW222" s="12"/>
      <c r="SX222" s="12"/>
      <c r="SY222" s="12"/>
      <c r="SZ222" s="12"/>
      <c r="TA222" s="12"/>
      <c r="TB222" s="12"/>
      <c r="TC222" s="12"/>
      <c r="TD222" s="12"/>
      <c r="TE222" s="12"/>
      <c r="TF222" s="12"/>
      <c r="TG222" s="12"/>
      <c r="TH222" s="12"/>
      <c r="TI222" s="12"/>
      <c r="TJ222" s="12"/>
      <c r="TK222" s="12"/>
      <c r="TL222" s="12"/>
      <c r="TM222" s="12"/>
      <c r="TN222" s="12"/>
      <c r="TO222" s="12"/>
      <c r="TP222" s="12"/>
      <c r="TQ222" s="12"/>
      <c r="TR222" s="12"/>
      <c r="TS222" s="12"/>
      <c r="TT222" s="12"/>
      <c r="TU222" s="12"/>
      <c r="TV222" s="12"/>
      <c r="TW222" s="12"/>
      <c r="TX222" s="12"/>
      <c r="TY222" s="12"/>
      <c r="TZ222" s="12"/>
      <c r="UA222" s="12"/>
      <c r="UB222" s="12"/>
      <c r="UC222" s="12"/>
      <c r="UD222" s="12"/>
      <c r="UE222" s="12"/>
      <c r="UF222" s="12"/>
      <c r="UG222" s="12"/>
      <c r="UH222" s="12"/>
      <c r="UI222" s="12"/>
      <c r="UJ222" s="12"/>
      <c r="UK222" s="12"/>
      <c r="UL222" s="12"/>
      <c r="UM222" s="12"/>
      <c r="UN222" s="12"/>
      <c r="UO222" s="12"/>
      <c r="UP222" s="12"/>
      <c r="UQ222" s="12"/>
      <c r="UR222" s="12"/>
      <c r="US222" s="12"/>
      <c r="UT222" s="12"/>
      <c r="UU222" s="12"/>
      <c r="UV222" s="12"/>
      <c r="UW222" s="12"/>
      <c r="UX222" s="12"/>
      <c r="UY222" s="12"/>
      <c r="UZ222" s="12"/>
      <c r="VA222" s="12"/>
      <c r="VB222" s="12"/>
      <c r="VC222" s="12"/>
      <c r="VD222" s="12"/>
      <c r="VE222" s="12"/>
      <c r="VF222" s="12"/>
      <c r="VG222" s="12"/>
      <c r="VH222" s="12"/>
      <c r="VI222" s="12"/>
      <c r="VJ222" s="12"/>
      <c r="VK222" s="12"/>
      <c r="VL222" s="12"/>
      <c r="VM222" s="12"/>
      <c r="VN222" s="12"/>
      <c r="VO222" s="12"/>
      <c r="VP222" s="12"/>
      <c r="VQ222" s="12"/>
      <c r="VR222" s="12"/>
      <c r="VS222" s="12"/>
      <c r="VT222" s="12"/>
      <c r="VU222" s="12"/>
      <c r="VV222" s="12"/>
      <c r="VW222" s="12"/>
      <c r="VX222" s="12"/>
      <c r="VY222" s="12"/>
      <c r="VZ222" s="12"/>
      <c r="WA222" s="12"/>
      <c r="WB222" s="12"/>
      <c r="WC222" s="12"/>
      <c r="WD222" s="12"/>
      <c r="WE222" s="12"/>
      <c r="WF222" s="12"/>
      <c r="WG222" s="12"/>
      <c r="WH222" s="12"/>
      <c r="WI222" s="12"/>
      <c r="WJ222" s="12"/>
      <c r="WK222" s="12"/>
      <c r="WL222" s="12"/>
      <c r="WM222" s="12"/>
      <c r="WN222" s="12"/>
      <c r="WO222" s="12"/>
      <c r="WP222" s="12"/>
      <c r="WQ222" s="12"/>
      <c r="WR222" s="12"/>
      <c r="WS222" s="12"/>
      <c r="WT222" s="12"/>
      <c r="WU222" s="12"/>
      <c r="WV222" s="12"/>
      <c r="WW222" s="12"/>
      <c r="WX222" s="12"/>
      <c r="WY222" s="12"/>
      <c r="WZ222" s="12"/>
      <c r="XA222" s="12"/>
      <c r="XB222" s="12"/>
      <c r="XC222" s="12"/>
      <c r="XD222" s="12"/>
      <c r="XE222" s="12"/>
      <c r="XF222" s="12"/>
      <c r="XG222" s="12"/>
      <c r="XH222" s="12"/>
      <c r="XI222" s="12"/>
      <c r="XJ222" s="12"/>
      <c r="XK222" s="12"/>
      <c r="XL222" s="12"/>
      <c r="XM222" s="12"/>
      <c r="XN222" s="12"/>
      <c r="XO222" s="12"/>
      <c r="XP222" s="12"/>
      <c r="XQ222" s="12"/>
      <c r="XR222" s="12"/>
      <c r="XS222" s="12"/>
      <c r="XT222" s="12"/>
      <c r="XU222" s="12"/>
      <c r="XV222" s="12"/>
      <c r="XW222" s="12"/>
      <c r="XX222" s="12"/>
      <c r="XY222" s="12"/>
      <c r="XZ222" s="12"/>
      <c r="YA222" s="12"/>
      <c r="YB222" s="12"/>
      <c r="YC222" s="12"/>
      <c r="YD222" s="12"/>
      <c r="YE222" s="12"/>
      <c r="YF222" s="12"/>
      <c r="YG222" s="12"/>
      <c r="YH222" s="12"/>
      <c r="YI222" s="12"/>
      <c r="YJ222" s="12"/>
      <c r="YK222" s="12"/>
      <c r="YL222" s="12"/>
      <c r="YM222" s="12"/>
      <c r="YN222" s="12"/>
      <c r="YO222" s="12"/>
      <c r="YP222" s="12"/>
      <c r="YQ222" s="12"/>
      <c r="YR222" s="12"/>
      <c r="YS222" s="12"/>
      <c r="YT222" s="12"/>
      <c r="YU222" s="12"/>
      <c r="YV222" s="12"/>
      <c r="YW222" s="12"/>
      <c r="YX222" s="12"/>
      <c r="YY222" s="12"/>
      <c r="YZ222" s="12"/>
      <c r="ZA222" s="12"/>
      <c r="ZB222" s="12"/>
      <c r="ZC222" s="12"/>
      <c r="ZD222" s="12"/>
      <c r="ZE222" s="12"/>
      <c r="ZF222" s="12"/>
      <c r="ZG222" s="12"/>
      <c r="ZH222" s="12"/>
      <c r="ZI222" s="12"/>
      <c r="ZJ222" s="12"/>
      <c r="ZK222" s="12"/>
      <c r="ZL222" s="12"/>
      <c r="ZM222" s="12"/>
      <c r="ZN222" s="12"/>
      <c r="ZO222" s="12"/>
      <c r="ZP222" s="12"/>
      <c r="ZQ222" s="12"/>
      <c r="ZR222" s="12"/>
      <c r="ZS222" s="12"/>
      <c r="ZT222" s="12"/>
      <c r="ZU222" s="12"/>
      <c r="ZV222" s="12"/>
      <c r="ZW222" s="12"/>
      <c r="ZX222" s="12"/>
      <c r="ZY222" s="12"/>
      <c r="ZZ222" s="12"/>
      <c r="AAA222" s="12"/>
      <c r="AAB222" s="12"/>
      <c r="AAC222" s="12"/>
      <c r="AAD222" s="12"/>
      <c r="AAE222" s="12"/>
      <c r="AAF222" s="12"/>
      <c r="AAG222" s="12"/>
      <c r="AAH222" s="12"/>
      <c r="AAI222" s="12"/>
      <c r="AAJ222" s="12"/>
      <c r="AAK222" s="12"/>
      <c r="AAL222" s="12"/>
      <c r="AAM222" s="12"/>
      <c r="AAN222" s="12"/>
      <c r="AAO222" s="12"/>
      <c r="AAP222" s="12"/>
      <c r="AAQ222" s="12"/>
      <c r="AAR222" s="12"/>
      <c r="AAS222" s="12"/>
      <c r="AAT222" s="12"/>
      <c r="AAU222" s="12"/>
      <c r="AAV222" s="12"/>
      <c r="AAW222" s="12"/>
      <c r="AAX222" s="12"/>
      <c r="AAY222" s="12"/>
      <c r="AAZ222" s="12"/>
      <c r="ABA222" s="12"/>
      <c r="ABB222" s="12"/>
      <c r="ABC222" s="12"/>
      <c r="ABD222" s="12"/>
      <c r="ABE222" s="12"/>
      <c r="ABF222" s="12"/>
      <c r="ABG222" s="12"/>
      <c r="ABH222" s="12"/>
      <c r="ABI222" s="12"/>
      <c r="ABJ222" s="12"/>
      <c r="ABK222" s="12"/>
      <c r="ABL222" s="12"/>
      <c r="ABM222" s="12"/>
      <c r="ABN222" s="12"/>
      <c r="ABO222" s="12"/>
      <c r="ABP222" s="12"/>
      <c r="ABQ222" s="12"/>
      <c r="ABR222" s="12"/>
      <c r="ABS222" s="12"/>
      <c r="ABT222" s="12"/>
      <c r="ABU222" s="12"/>
      <c r="ABV222" s="12"/>
      <c r="ABW222" s="12"/>
      <c r="ABX222" s="12"/>
      <c r="ABY222" s="12"/>
      <c r="ABZ222" s="12"/>
      <c r="ACA222" s="12"/>
      <c r="ACB222" s="12"/>
      <c r="ACC222" s="12"/>
      <c r="ACD222" s="12"/>
      <c r="ACE222" s="12"/>
      <c r="ACF222" s="12"/>
      <c r="ACG222" s="12"/>
      <c r="ACH222" s="12"/>
      <c r="ACI222" s="12"/>
      <c r="ACJ222" s="12"/>
      <c r="ACK222" s="12"/>
      <c r="ACL222" s="12"/>
      <c r="ACM222" s="12"/>
      <c r="ACN222" s="12"/>
      <c r="ACO222" s="12"/>
      <c r="ACP222" s="12"/>
      <c r="ACQ222" s="12"/>
      <c r="ACR222" s="12"/>
      <c r="ACS222" s="12"/>
      <c r="ACT222" s="12"/>
      <c r="ACU222" s="12"/>
      <c r="ACV222" s="12"/>
      <c r="ACW222" s="12"/>
      <c r="ACX222" s="12"/>
      <c r="ACY222" s="12"/>
      <c r="ACZ222" s="12"/>
      <c r="ADA222" s="12"/>
      <c r="ADB222" s="12"/>
      <c r="ADC222" s="12"/>
      <c r="ADD222" s="12"/>
      <c r="ADE222" s="12"/>
      <c r="ADF222" s="12"/>
      <c r="ADG222" s="12"/>
      <c r="ADH222" s="12"/>
      <c r="ADI222" s="12"/>
      <c r="ADJ222" s="12"/>
      <c r="ADK222" s="12"/>
      <c r="ADL222" s="12"/>
      <c r="ADM222" s="12"/>
      <c r="ADN222" s="12"/>
      <c r="ADO222" s="12"/>
      <c r="ADP222" s="12"/>
      <c r="ADQ222" s="12"/>
      <c r="ADR222" s="12"/>
      <c r="ADS222" s="12"/>
      <c r="ADT222" s="12"/>
      <c r="ADU222" s="12"/>
      <c r="ADV222" s="12"/>
      <c r="ADW222" s="12"/>
      <c r="ADX222" s="12"/>
      <c r="ADY222" s="12"/>
      <c r="ADZ222" s="12"/>
      <c r="AEA222" s="12"/>
      <c r="AEB222" s="12"/>
      <c r="AEC222" s="12"/>
      <c r="AED222" s="12"/>
      <c r="AEE222" s="12"/>
      <c r="AEF222" s="12"/>
      <c r="AEG222" s="12"/>
      <c r="AEH222" s="12"/>
      <c r="AEI222" s="12"/>
      <c r="AEJ222" s="12"/>
      <c r="AEK222" s="12"/>
      <c r="AEL222" s="12"/>
      <c r="AEM222" s="12"/>
      <c r="AEN222" s="12"/>
      <c r="AEO222" s="12"/>
      <c r="AEP222" s="12"/>
      <c r="AEQ222" s="12"/>
      <c r="AER222" s="12"/>
      <c r="AES222" s="12"/>
      <c r="AET222" s="12"/>
      <c r="AEU222" s="12"/>
      <c r="AEV222" s="12"/>
      <c r="AEW222" s="12"/>
      <c r="AEX222" s="12"/>
      <c r="AEY222" s="12"/>
      <c r="AEZ222" s="12"/>
      <c r="AFA222" s="12"/>
      <c r="AFB222" s="12"/>
      <c r="AFC222" s="12"/>
      <c r="AFD222" s="12"/>
      <c r="AFE222" s="12"/>
      <c r="AFF222" s="12"/>
      <c r="AFG222" s="12"/>
      <c r="AFH222" s="12"/>
      <c r="AFI222" s="12"/>
      <c r="AFJ222" s="12"/>
      <c r="AFK222" s="12"/>
      <c r="AFL222" s="12"/>
      <c r="AFM222" s="12"/>
      <c r="AFN222" s="12"/>
      <c r="AFO222" s="12"/>
      <c r="AFP222" s="12"/>
      <c r="AFQ222" s="12"/>
      <c r="AFR222" s="12"/>
      <c r="AFS222" s="12"/>
      <c r="AFT222" s="12"/>
      <c r="AFU222" s="12"/>
      <c r="AFV222" s="12"/>
      <c r="AFW222" s="12"/>
      <c r="AFX222" s="12"/>
      <c r="AFY222" s="12"/>
      <c r="AFZ222" s="12"/>
      <c r="AGA222" s="12"/>
      <c r="AGB222" s="12"/>
      <c r="AGC222" s="12"/>
      <c r="AGD222" s="12"/>
      <c r="AGE222" s="12"/>
      <c r="AGF222" s="12"/>
      <c r="AGG222" s="12"/>
      <c r="AGH222" s="12"/>
      <c r="AGI222" s="12"/>
      <c r="AGJ222" s="12"/>
      <c r="AGK222" s="12"/>
      <c r="AGL222" s="12"/>
      <c r="AGM222" s="12"/>
      <c r="AGN222" s="12"/>
      <c r="AGO222" s="12"/>
      <c r="AGP222" s="12"/>
      <c r="AGQ222" s="12"/>
      <c r="AGR222" s="12"/>
      <c r="AGS222" s="12"/>
      <c r="AGT222" s="12"/>
      <c r="AGU222" s="12"/>
      <c r="AGV222" s="12"/>
      <c r="AGW222" s="12"/>
      <c r="AGX222" s="12"/>
      <c r="AGY222" s="12"/>
      <c r="AGZ222" s="12"/>
      <c r="AHA222" s="12"/>
      <c r="AHB222" s="12"/>
      <c r="AHC222" s="12"/>
      <c r="AHD222" s="12"/>
      <c r="AHE222" s="12"/>
      <c r="AHF222" s="12"/>
      <c r="AHG222" s="12"/>
      <c r="AHH222" s="12"/>
      <c r="AHI222" s="12"/>
      <c r="AHJ222" s="12"/>
      <c r="AHK222" s="12"/>
      <c r="AHL222" s="12"/>
      <c r="AHM222" s="12"/>
      <c r="AHN222" s="12"/>
      <c r="AHO222" s="12"/>
      <c r="AHP222" s="12"/>
      <c r="AHQ222" s="12"/>
      <c r="AHR222" s="12"/>
      <c r="AHS222" s="12"/>
      <c r="AHT222" s="12"/>
      <c r="AHU222" s="12"/>
      <c r="AHV222" s="12"/>
      <c r="AHW222" s="12"/>
      <c r="AHX222" s="12"/>
      <c r="AHY222" s="12"/>
      <c r="AHZ222" s="12"/>
      <c r="AIA222" s="12"/>
      <c r="AIB222" s="12"/>
      <c r="AIC222" s="12"/>
      <c r="AID222" s="12"/>
      <c r="AIE222" s="12"/>
      <c r="AIF222" s="12"/>
      <c r="AIG222" s="12"/>
      <c r="AIH222" s="12"/>
      <c r="AII222" s="12"/>
      <c r="AIJ222" s="12"/>
      <c r="AIK222" s="12"/>
      <c r="AIL222" s="12"/>
      <c r="AIM222" s="12"/>
      <c r="AIN222" s="12"/>
      <c r="AIO222" s="12"/>
      <c r="AIP222" s="12"/>
      <c r="AIQ222" s="12"/>
      <c r="AIR222" s="12"/>
      <c r="AIS222" s="12"/>
      <c r="AIT222" s="12"/>
      <c r="AIU222" s="12"/>
      <c r="AIV222" s="12"/>
      <c r="AIW222" s="12"/>
      <c r="AIX222" s="12"/>
      <c r="AIY222" s="12"/>
      <c r="AIZ222" s="12"/>
      <c r="AJA222" s="12"/>
      <c r="AJB222" s="12"/>
      <c r="AJC222" s="12"/>
      <c r="AJD222" s="12"/>
      <c r="AJE222" s="12"/>
      <c r="AJF222" s="12"/>
      <c r="AJG222" s="12"/>
      <c r="AJH222" s="12"/>
      <c r="AJI222" s="12"/>
      <c r="AJJ222" s="12"/>
      <c r="AJK222" s="12"/>
      <c r="AJL222" s="12"/>
      <c r="AJM222" s="12"/>
      <c r="AJN222" s="12"/>
      <c r="AJO222" s="12"/>
      <c r="AJP222" s="12"/>
      <c r="AJQ222" s="12"/>
      <c r="AJR222" s="12"/>
      <c r="AJS222" s="12"/>
      <c r="AJT222" s="12"/>
      <c r="AJU222" s="12"/>
      <c r="AJV222" s="12"/>
      <c r="AJW222" s="12"/>
      <c r="AJX222" s="12"/>
      <c r="AJY222" s="12"/>
      <c r="AJZ222" s="12"/>
      <c r="AKA222" s="12"/>
      <c r="AKB222" s="12"/>
      <c r="AKC222" s="12"/>
      <c r="AKD222" s="12"/>
      <c r="AKE222" s="12"/>
      <c r="AKF222" s="12"/>
      <c r="AKG222" s="12"/>
      <c r="AKH222" s="12"/>
      <c r="AKI222" s="12"/>
      <c r="AKJ222" s="12"/>
      <c r="AKK222" s="12"/>
      <c r="AKL222" s="12"/>
      <c r="AKM222" s="12"/>
      <c r="AKN222" s="12"/>
      <c r="AKO222" s="12"/>
      <c r="AKP222" s="12"/>
      <c r="AKQ222" s="12"/>
      <c r="AKR222" s="12"/>
      <c r="AKS222" s="12"/>
      <c r="AKT222" s="12"/>
      <c r="AKU222" s="12"/>
      <c r="AKV222" s="12"/>
      <c r="AKW222" s="12"/>
      <c r="AKX222" s="12"/>
      <c r="AKY222" s="12"/>
      <c r="AKZ222" s="12"/>
      <c r="ALA222" s="12"/>
      <c r="ALB222" s="12"/>
      <c r="ALC222" s="12"/>
      <c r="ALD222" s="12"/>
      <c r="ALE222" s="12"/>
      <c r="ALF222" s="12"/>
      <c r="ALG222" s="12"/>
      <c r="ALH222" s="12"/>
      <c r="ALI222" s="12"/>
      <c r="ALJ222" s="12"/>
      <c r="ALK222" s="12"/>
      <c r="ALL222" s="12"/>
      <c r="ALM222" s="12"/>
      <c r="ALN222" s="12"/>
      <c r="ALO222" s="12"/>
      <c r="ALP222" s="12"/>
      <c r="ALQ222" s="12"/>
      <c r="ALR222" s="12"/>
      <c r="ALS222" s="12"/>
      <c r="ALT222" s="12"/>
      <c r="ALU222" s="12"/>
      <c r="ALV222" s="12"/>
      <c r="ALW222" s="12"/>
      <c r="ALX222" s="12"/>
      <c r="ALY222" s="12"/>
      <c r="ALZ222" s="12"/>
      <c r="AMA222" s="12"/>
      <c r="AMB222" s="12"/>
      <c r="AMC222" s="12"/>
      <c r="AMD222" s="12"/>
      <c r="AME222" s="12"/>
      <c r="AMF222" s="12"/>
      <c r="AMG222" s="12"/>
      <c r="AMH222" s="12"/>
      <c r="AMI222" s="12"/>
      <c r="AMJ222" s="12"/>
    </row>
    <row r="223" spans="1:1024" s="2" customFormat="1" ht="15" hidden="1" x14ac:dyDescent="0.2">
      <c r="A223" s="118">
        <v>8</v>
      </c>
      <c r="B223" s="32"/>
      <c r="C223" s="119" t="s">
        <v>240</v>
      </c>
      <c r="D223" s="99" t="s">
        <v>206</v>
      </c>
      <c r="E223" s="120"/>
      <c r="F223" s="7"/>
      <c r="G223" s="7"/>
      <c r="H223" s="7"/>
      <c r="I223" s="7"/>
      <c r="J223" s="7"/>
      <c r="K223" s="7"/>
      <c r="L223" s="7"/>
      <c r="M223" s="7"/>
      <c r="N223" s="7"/>
      <c r="W223" s="9"/>
      <c r="X223" s="10"/>
      <c r="Y223" s="10"/>
      <c r="Z223" s="11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2"/>
      <c r="DO223" s="12"/>
      <c r="DP223" s="12"/>
      <c r="DQ223" s="12"/>
      <c r="DR223" s="12"/>
      <c r="DS223" s="12"/>
      <c r="DT223" s="12"/>
      <c r="DU223" s="12"/>
      <c r="DV223" s="12"/>
      <c r="DW223" s="12"/>
      <c r="DX223" s="12"/>
      <c r="DY223" s="12"/>
      <c r="DZ223" s="12"/>
      <c r="EA223" s="12"/>
      <c r="EB223" s="12"/>
      <c r="EC223" s="12"/>
      <c r="ED223" s="12"/>
      <c r="EE223" s="12"/>
      <c r="EF223" s="12"/>
      <c r="EG223" s="12"/>
      <c r="EH223" s="12"/>
      <c r="EI223" s="12"/>
      <c r="EJ223" s="12"/>
      <c r="EK223" s="12"/>
      <c r="EL223" s="12"/>
      <c r="EM223" s="12"/>
      <c r="EN223" s="12"/>
      <c r="EO223" s="12"/>
      <c r="EP223" s="12"/>
      <c r="EQ223" s="12"/>
      <c r="ER223" s="12"/>
      <c r="ES223" s="12"/>
      <c r="ET223" s="12"/>
      <c r="EU223" s="12"/>
      <c r="EV223" s="12"/>
      <c r="EW223" s="12"/>
      <c r="EX223" s="12"/>
      <c r="EY223" s="12"/>
      <c r="EZ223" s="12"/>
      <c r="FA223" s="12"/>
      <c r="FB223" s="12"/>
      <c r="FC223" s="12"/>
      <c r="FD223" s="12"/>
      <c r="FE223" s="12"/>
      <c r="FF223" s="12"/>
      <c r="FG223" s="12"/>
      <c r="FH223" s="12"/>
      <c r="FI223" s="12"/>
      <c r="FJ223" s="12"/>
      <c r="FK223" s="12"/>
      <c r="FL223" s="12"/>
      <c r="FM223" s="12"/>
      <c r="FN223" s="12"/>
      <c r="FO223" s="12"/>
      <c r="FP223" s="12"/>
      <c r="FQ223" s="12"/>
      <c r="FR223" s="12"/>
      <c r="FS223" s="12"/>
      <c r="FT223" s="12"/>
      <c r="FU223" s="12"/>
      <c r="FV223" s="12"/>
      <c r="FW223" s="12"/>
      <c r="FX223" s="12"/>
      <c r="FY223" s="12"/>
      <c r="FZ223" s="12"/>
      <c r="GA223" s="12"/>
      <c r="GB223" s="12"/>
      <c r="GC223" s="12"/>
      <c r="GD223" s="12"/>
      <c r="GE223" s="12"/>
      <c r="GF223" s="12"/>
      <c r="GG223" s="12"/>
      <c r="GH223" s="12"/>
      <c r="GI223" s="12"/>
      <c r="GJ223" s="12"/>
      <c r="GK223" s="12"/>
      <c r="GL223" s="12"/>
      <c r="GM223" s="12"/>
      <c r="GN223" s="12"/>
      <c r="GO223" s="12"/>
      <c r="GP223" s="12"/>
      <c r="GQ223" s="12"/>
      <c r="GR223" s="12"/>
      <c r="GS223" s="12"/>
      <c r="GT223" s="12"/>
      <c r="GU223" s="12"/>
      <c r="GV223" s="12"/>
      <c r="GW223" s="12"/>
      <c r="GX223" s="12"/>
      <c r="GY223" s="12"/>
      <c r="GZ223" s="12"/>
      <c r="HA223" s="12"/>
      <c r="HB223" s="12"/>
      <c r="HC223" s="12"/>
      <c r="HD223" s="12"/>
      <c r="HE223" s="12"/>
      <c r="HF223" s="12"/>
      <c r="HG223" s="12"/>
      <c r="HH223" s="12"/>
      <c r="HI223" s="12"/>
      <c r="HJ223" s="12"/>
      <c r="HK223" s="12"/>
      <c r="HL223" s="12"/>
      <c r="HM223" s="12"/>
      <c r="HN223" s="12"/>
      <c r="HO223" s="12"/>
      <c r="HP223" s="12"/>
      <c r="HQ223" s="12"/>
      <c r="HR223" s="12"/>
      <c r="HS223" s="12"/>
      <c r="HT223" s="12"/>
      <c r="HU223" s="12"/>
      <c r="HV223" s="12"/>
      <c r="HW223" s="12"/>
      <c r="HX223" s="12"/>
      <c r="HY223" s="12"/>
      <c r="HZ223" s="12"/>
      <c r="IA223" s="12"/>
      <c r="IB223" s="12"/>
      <c r="IC223" s="12"/>
      <c r="ID223" s="12"/>
      <c r="IE223" s="12"/>
      <c r="IF223" s="12"/>
      <c r="IG223" s="12"/>
      <c r="IH223" s="12"/>
      <c r="II223" s="12"/>
      <c r="IJ223" s="12"/>
      <c r="IK223" s="12"/>
      <c r="IL223" s="12"/>
      <c r="IM223" s="12"/>
      <c r="IN223" s="12"/>
      <c r="IO223" s="12"/>
      <c r="IP223" s="12"/>
      <c r="IQ223" s="12"/>
      <c r="IR223" s="12"/>
      <c r="IS223" s="12"/>
      <c r="IT223" s="12"/>
      <c r="IU223" s="12"/>
      <c r="IV223" s="12"/>
      <c r="IW223" s="12"/>
      <c r="IX223" s="12"/>
      <c r="IY223" s="12"/>
      <c r="IZ223" s="12"/>
      <c r="JA223" s="12"/>
      <c r="JB223" s="12"/>
      <c r="JC223" s="12"/>
      <c r="JD223" s="12"/>
      <c r="JE223" s="12"/>
      <c r="JF223" s="12"/>
      <c r="JG223" s="12"/>
      <c r="JH223" s="12"/>
      <c r="JI223" s="12"/>
      <c r="JJ223" s="12"/>
      <c r="JK223" s="12"/>
      <c r="JL223" s="12"/>
      <c r="JM223" s="12"/>
      <c r="JN223" s="12"/>
      <c r="JO223" s="12"/>
      <c r="JP223" s="12"/>
      <c r="JQ223" s="12"/>
      <c r="JR223" s="12"/>
      <c r="JS223" s="12"/>
      <c r="JT223" s="12"/>
      <c r="JU223" s="12"/>
      <c r="JV223" s="12"/>
      <c r="JW223" s="12"/>
      <c r="JX223" s="12"/>
      <c r="JY223" s="12"/>
      <c r="JZ223" s="12"/>
      <c r="KA223" s="12"/>
      <c r="KB223" s="12"/>
      <c r="KC223" s="12"/>
      <c r="KD223" s="12"/>
      <c r="KE223" s="12"/>
      <c r="KF223" s="12"/>
      <c r="KG223" s="12"/>
      <c r="KH223" s="12"/>
      <c r="KI223" s="12"/>
      <c r="KJ223" s="12"/>
      <c r="KK223" s="12"/>
      <c r="KL223" s="12"/>
      <c r="KM223" s="12"/>
      <c r="KN223" s="12"/>
      <c r="KO223" s="12"/>
      <c r="KP223" s="12"/>
      <c r="KQ223" s="12"/>
      <c r="KR223" s="12"/>
      <c r="KS223" s="12"/>
      <c r="KT223" s="12"/>
      <c r="KU223" s="12"/>
      <c r="KV223" s="12"/>
      <c r="KW223" s="12"/>
      <c r="KX223" s="12"/>
      <c r="KY223" s="12"/>
      <c r="KZ223" s="12"/>
      <c r="LA223" s="12"/>
      <c r="LB223" s="12"/>
      <c r="LC223" s="12"/>
      <c r="LD223" s="12"/>
      <c r="LE223" s="12"/>
      <c r="LF223" s="12"/>
      <c r="LG223" s="12"/>
      <c r="LH223" s="12"/>
      <c r="LI223" s="12"/>
      <c r="LJ223" s="12"/>
      <c r="LK223" s="12"/>
      <c r="LL223" s="12"/>
      <c r="LM223" s="12"/>
      <c r="LN223" s="12"/>
      <c r="LO223" s="12"/>
      <c r="LP223" s="12"/>
      <c r="LQ223" s="12"/>
      <c r="LR223" s="12"/>
      <c r="LS223" s="12"/>
      <c r="LT223" s="12"/>
      <c r="LU223" s="12"/>
      <c r="LV223" s="12"/>
      <c r="LW223" s="12"/>
      <c r="LX223" s="12"/>
      <c r="LY223" s="12"/>
      <c r="LZ223" s="12"/>
      <c r="MA223" s="12"/>
      <c r="MB223" s="12"/>
      <c r="MC223" s="12"/>
      <c r="MD223" s="12"/>
      <c r="ME223" s="12"/>
      <c r="MF223" s="12"/>
      <c r="MG223" s="12"/>
      <c r="MH223" s="12"/>
      <c r="MI223" s="12"/>
      <c r="MJ223" s="12"/>
      <c r="MK223" s="12"/>
      <c r="ML223" s="12"/>
      <c r="MM223" s="12"/>
      <c r="MN223" s="12"/>
      <c r="MO223" s="12"/>
      <c r="MP223" s="12"/>
      <c r="MQ223" s="12"/>
      <c r="MR223" s="12"/>
      <c r="MS223" s="12"/>
      <c r="MT223" s="12"/>
      <c r="MU223" s="12"/>
      <c r="MV223" s="12"/>
      <c r="MW223" s="12"/>
      <c r="MX223" s="12"/>
      <c r="MY223" s="12"/>
      <c r="MZ223" s="12"/>
      <c r="NA223" s="12"/>
      <c r="NB223" s="12"/>
      <c r="NC223" s="12"/>
      <c r="ND223" s="12"/>
      <c r="NE223" s="12"/>
      <c r="NF223" s="12"/>
      <c r="NG223" s="12"/>
      <c r="NH223" s="12"/>
      <c r="NI223" s="12"/>
      <c r="NJ223" s="12"/>
      <c r="NK223" s="12"/>
      <c r="NL223" s="12"/>
      <c r="NM223" s="12"/>
      <c r="NN223" s="12"/>
      <c r="NO223" s="12"/>
      <c r="NP223" s="12"/>
      <c r="NQ223" s="12"/>
      <c r="NR223" s="12"/>
      <c r="NS223" s="12"/>
      <c r="NT223" s="12"/>
      <c r="NU223" s="12"/>
      <c r="NV223" s="12"/>
      <c r="NW223" s="12"/>
      <c r="NX223" s="12"/>
      <c r="NY223" s="12"/>
      <c r="NZ223" s="12"/>
      <c r="OA223" s="12"/>
      <c r="OB223" s="12"/>
      <c r="OC223" s="12"/>
      <c r="OD223" s="12"/>
      <c r="OE223" s="12"/>
      <c r="OF223" s="12"/>
      <c r="OG223" s="12"/>
      <c r="OH223" s="12"/>
      <c r="OI223" s="12"/>
      <c r="OJ223" s="12"/>
      <c r="OK223" s="12"/>
      <c r="OL223" s="12"/>
      <c r="OM223" s="12"/>
      <c r="ON223" s="12"/>
      <c r="OO223" s="12"/>
      <c r="OP223" s="12"/>
      <c r="OQ223" s="12"/>
      <c r="OR223" s="12"/>
      <c r="OS223" s="12"/>
      <c r="OT223" s="12"/>
      <c r="OU223" s="12"/>
      <c r="OV223" s="12"/>
      <c r="OW223" s="12"/>
      <c r="OX223" s="12"/>
      <c r="OY223" s="12"/>
      <c r="OZ223" s="12"/>
      <c r="PA223" s="12"/>
      <c r="PB223" s="12"/>
      <c r="PC223" s="12"/>
      <c r="PD223" s="12"/>
      <c r="PE223" s="12"/>
      <c r="PF223" s="12"/>
      <c r="PG223" s="12"/>
      <c r="PH223" s="12"/>
      <c r="PI223" s="12"/>
      <c r="PJ223" s="12"/>
      <c r="PK223" s="12"/>
      <c r="PL223" s="12"/>
      <c r="PM223" s="12"/>
      <c r="PN223" s="12"/>
      <c r="PO223" s="12"/>
      <c r="PP223" s="12"/>
      <c r="PQ223" s="12"/>
      <c r="PR223" s="12"/>
      <c r="PS223" s="12"/>
      <c r="PT223" s="12"/>
      <c r="PU223" s="12"/>
      <c r="PV223" s="12"/>
      <c r="PW223" s="12"/>
      <c r="PX223" s="12"/>
      <c r="PY223" s="12"/>
      <c r="PZ223" s="12"/>
      <c r="QA223" s="12"/>
      <c r="QB223" s="12"/>
      <c r="QC223" s="12"/>
      <c r="QD223" s="12"/>
      <c r="QE223" s="12"/>
      <c r="QF223" s="12"/>
      <c r="QG223" s="12"/>
      <c r="QH223" s="12"/>
      <c r="QI223" s="12"/>
      <c r="QJ223" s="12"/>
      <c r="QK223" s="12"/>
      <c r="QL223" s="12"/>
      <c r="QM223" s="12"/>
      <c r="QN223" s="12"/>
      <c r="QO223" s="12"/>
      <c r="QP223" s="12"/>
      <c r="QQ223" s="12"/>
      <c r="QR223" s="12"/>
      <c r="QS223" s="12"/>
      <c r="QT223" s="12"/>
      <c r="QU223" s="12"/>
      <c r="QV223" s="12"/>
      <c r="QW223" s="12"/>
      <c r="QX223" s="12"/>
      <c r="QY223" s="12"/>
      <c r="QZ223" s="12"/>
      <c r="RA223" s="12"/>
      <c r="RB223" s="12"/>
      <c r="RC223" s="12"/>
      <c r="RD223" s="12"/>
      <c r="RE223" s="12"/>
      <c r="RF223" s="12"/>
      <c r="RG223" s="12"/>
      <c r="RH223" s="12"/>
      <c r="RI223" s="12"/>
      <c r="RJ223" s="12"/>
      <c r="RK223" s="12"/>
      <c r="RL223" s="12"/>
      <c r="RM223" s="12"/>
      <c r="RN223" s="12"/>
      <c r="RO223" s="12"/>
      <c r="RP223" s="12"/>
      <c r="RQ223" s="12"/>
      <c r="RR223" s="12"/>
      <c r="RS223" s="12"/>
      <c r="RT223" s="12"/>
      <c r="RU223" s="12"/>
      <c r="RV223" s="12"/>
      <c r="RW223" s="12"/>
      <c r="RX223" s="12"/>
      <c r="RY223" s="12"/>
      <c r="RZ223" s="12"/>
      <c r="SA223" s="12"/>
      <c r="SB223" s="12"/>
      <c r="SC223" s="12"/>
      <c r="SD223" s="12"/>
      <c r="SE223" s="12"/>
      <c r="SF223" s="12"/>
      <c r="SG223" s="12"/>
      <c r="SH223" s="12"/>
      <c r="SI223" s="12"/>
      <c r="SJ223" s="12"/>
      <c r="SK223" s="12"/>
      <c r="SL223" s="12"/>
      <c r="SM223" s="12"/>
      <c r="SN223" s="12"/>
      <c r="SO223" s="12"/>
      <c r="SP223" s="12"/>
      <c r="SQ223" s="12"/>
      <c r="SR223" s="12"/>
      <c r="SS223" s="12"/>
      <c r="ST223" s="12"/>
      <c r="SU223" s="12"/>
      <c r="SV223" s="12"/>
      <c r="SW223" s="12"/>
      <c r="SX223" s="12"/>
      <c r="SY223" s="12"/>
      <c r="SZ223" s="12"/>
      <c r="TA223" s="12"/>
      <c r="TB223" s="12"/>
      <c r="TC223" s="12"/>
      <c r="TD223" s="12"/>
      <c r="TE223" s="12"/>
      <c r="TF223" s="12"/>
      <c r="TG223" s="12"/>
      <c r="TH223" s="12"/>
      <c r="TI223" s="12"/>
      <c r="TJ223" s="12"/>
      <c r="TK223" s="12"/>
      <c r="TL223" s="12"/>
      <c r="TM223" s="12"/>
      <c r="TN223" s="12"/>
      <c r="TO223" s="12"/>
      <c r="TP223" s="12"/>
      <c r="TQ223" s="12"/>
      <c r="TR223" s="12"/>
      <c r="TS223" s="12"/>
      <c r="TT223" s="12"/>
      <c r="TU223" s="12"/>
      <c r="TV223" s="12"/>
      <c r="TW223" s="12"/>
      <c r="TX223" s="12"/>
      <c r="TY223" s="12"/>
      <c r="TZ223" s="12"/>
      <c r="UA223" s="12"/>
      <c r="UB223" s="12"/>
      <c r="UC223" s="12"/>
      <c r="UD223" s="12"/>
      <c r="UE223" s="12"/>
      <c r="UF223" s="12"/>
      <c r="UG223" s="12"/>
      <c r="UH223" s="12"/>
      <c r="UI223" s="12"/>
      <c r="UJ223" s="12"/>
      <c r="UK223" s="12"/>
      <c r="UL223" s="12"/>
      <c r="UM223" s="12"/>
      <c r="UN223" s="12"/>
      <c r="UO223" s="12"/>
      <c r="UP223" s="12"/>
      <c r="UQ223" s="12"/>
      <c r="UR223" s="12"/>
      <c r="US223" s="12"/>
      <c r="UT223" s="12"/>
      <c r="UU223" s="12"/>
      <c r="UV223" s="12"/>
      <c r="UW223" s="12"/>
      <c r="UX223" s="12"/>
      <c r="UY223" s="12"/>
      <c r="UZ223" s="12"/>
      <c r="VA223" s="12"/>
      <c r="VB223" s="12"/>
      <c r="VC223" s="12"/>
      <c r="VD223" s="12"/>
      <c r="VE223" s="12"/>
      <c r="VF223" s="12"/>
      <c r="VG223" s="12"/>
      <c r="VH223" s="12"/>
      <c r="VI223" s="12"/>
      <c r="VJ223" s="12"/>
      <c r="VK223" s="12"/>
      <c r="VL223" s="12"/>
      <c r="VM223" s="12"/>
      <c r="VN223" s="12"/>
      <c r="VO223" s="12"/>
      <c r="VP223" s="12"/>
      <c r="VQ223" s="12"/>
      <c r="VR223" s="12"/>
      <c r="VS223" s="12"/>
      <c r="VT223" s="12"/>
      <c r="VU223" s="12"/>
      <c r="VV223" s="12"/>
      <c r="VW223" s="12"/>
      <c r="VX223" s="12"/>
      <c r="VY223" s="12"/>
      <c r="VZ223" s="12"/>
      <c r="WA223" s="12"/>
      <c r="WB223" s="12"/>
      <c r="WC223" s="12"/>
      <c r="WD223" s="12"/>
      <c r="WE223" s="12"/>
      <c r="WF223" s="12"/>
      <c r="WG223" s="12"/>
      <c r="WH223" s="12"/>
      <c r="WI223" s="12"/>
      <c r="WJ223" s="12"/>
      <c r="WK223" s="12"/>
      <c r="WL223" s="12"/>
      <c r="WM223" s="12"/>
      <c r="WN223" s="12"/>
      <c r="WO223" s="12"/>
      <c r="WP223" s="12"/>
      <c r="WQ223" s="12"/>
      <c r="WR223" s="12"/>
      <c r="WS223" s="12"/>
      <c r="WT223" s="12"/>
      <c r="WU223" s="12"/>
      <c r="WV223" s="12"/>
      <c r="WW223" s="12"/>
      <c r="WX223" s="12"/>
      <c r="WY223" s="12"/>
      <c r="WZ223" s="12"/>
      <c r="XA223" s="12"/>
      <c r="XB223" s="12"/>
      <c r="XC223" s="12"/>
      <c r="XD223" s="12"/>
      <c r="XE223" s="12"/>
      <c r="XF223" s="12"/>
      <c r="XG223" s="12"/>
      <c r="XH223" s="12"/>
      <c r="XI223" s="12"/>
      <c r="XJ223" s="12"/>
      <c r="XK223" s="12"/>
      <c r="XL223" s="12"/>
      <c r="XM223" s="12"/>
      <c r="XN223" s="12"/>
      <c r="XO223" s="12"/>
      <c r="XP223" s="12"/>
      <c r="XQ223" s="12"/>
      <c r="XR223" s="12"/>
      <c r="XS223" s="12"/>
      <c r="XT223" s="12"/>
      <c r="XU223" s="12"/>
      <c r="XV223" s="12"/>
      <c r="XW223" s="12"/>
      <c r="XX223" s="12"/>
      <c r="XY223" s="12"/>
      <c r="XZ223" s="12"/>
      <c r="YA223" s="12"/>
      <c r="YB223" s="12"/>
      <c r="YC223" s="12"/>
      <c r="YD223" s="12"/>
      <c r="YE223" s="12"/>
      <c r="YF223" s="12"/>
      <c r="YG223" s="12"/>
      <c r="YH223" s="12"/>
      <c r="YI223" s="12"/>
      <c r="YJ223" s="12"/>
      <c r="YK223" s="12"/>
      <c r="YL223" s="12"/>
      <c r="YM223" s="12"/>
      <c r="YN223" s="12"/>
      <c r="YO223" s="12"/>
      <c r="YP223" s="12"/>
      <c r="YQ223" s="12"/>
      <c r="YR223" s="12"/>
      <c r="YS223" s="12"/>
      <c r="YT223" s="12"/>
      <c r="YU223" s="12"/>
      <c r="YV223" s="12"/>
      <c r="YW223" s="12"/>
      <c r="YX223" s="12"/>
      <c r="YY223" s="12"/>
      <c r="YZ223" s="12"/>
      <c r="ZA223" s="12"/>
      <c r="ZB223" s="12"/>
      <c r="ZC223" s="12"/>
      <c r="ZD223" s="12"/>
      <c r="ZE223" s="12"/>
      <c r="ZF223" s="12"/>
      <c r="ZG223" s="12"/>
      <c r="ZH223" s="12"/>
      <c r="ZI223" s="12"/>
      <c r="ZJ223" s="12"/>
      <c r="ZK223" s="12"/>
      <c r="ZL223" s="12"/>
      <c r="ZM223" s="12"/>
      <c r="ZN223" s="12"/>
      <c r="ZO223" s="12"/>
      <c r="ZP223" s="12"/>
      <c r="ZQ223" s="12"/>
      <c r="ZR223" s="12"/>
      <c r="ZS223" s="12"/>
      <c r="ZT223" s="12"/>
      <c r="ZU223" s="12"/>
      <c r="ZV223" s="12"/>
      <c r="ZW223" s="12"/>
      <c r="ZX223" s="12"/>
      <c r="ZY223" s="12"/>
      <c r="ZZ223" s="12"/>
      <c r="AAA223" s="12"/>
      <c r="AAB223" s="12"/>
      <c r="AAC223" s="12"/>
      <c r="AAD223" s="12"/>
      <c r="AAE223" s="12"/>
      <c r="AAF223" s="12"/>
      <c r="AAG223" s="12"/>
      <c r="AAH223" s="12"/>
      <c r="AAI223" s="12"/>
      <c r="AAJ223" s="12"/>
      <c r="AAK223" s="12"/>
      <c r="AAL223" s="12"/>
      <c r="AAM223" s="12"/>
      <c r="AAN223" s="12"/>
      <c r="AAO223" s="12"/>
      <c r="AAP223" s="12"/>
      <c r="AAQ223" s="12"/>
      <c r="AAR223" s="12"/>
      <c r="AAS223" s="12"/>
      <c r="AAT223" s="12"/>
      <c r="AAU223" s="12"/>
      <c r="AAV223" s="12"/>
      <c r="AAW223" s="12"/>
      <c r="AAX223" s="12"/>
      <c r="AAY223" s="12"/>
      <c r="AAZ223" s="12"/>
      <c r="ABA223" s="12"/>
      <c r="ABB223" s="12"/>
      <c r="ABC223" s="12"/>
      <c r="ABD223" s="12"/>
      <c r="ABE223" s="12"/>
      <c r="ABF223" s="12"/>
      <c r="ABG223" s="12"/>
      <c r="ABH223" s="12"/>
      <c r="ABI223" s="12"/>
      <c r="ABJ223" s="12"/>
      <c r="ABK223" s="12"/>
      <c r="ABL223" s="12"/>
      <c r="ABM223" s="12"/>
      <c r="ABN223" s="12"/>
      <c r="ABO223" s="12"/>
      <c r="ABP223" s="12"/>
      <c r="ABQ223" s="12"/>
      <c r="ABR223" s="12"/>
      <c r="ABS223" s="12"/>
      <c r="ABT223" s="12"/>
      <c r="ABU223" s="12"/>
      <c r="ABV223" s="12"/>
      <c r="ABW223" s="12"/>
      <c r="ABX223" s="12"/>
      <c r="ABY223" s="12"/>
      <c r="ABZ223" s="12"/>
      <c r="ACA223" s="12"/>
      <c r="ACB223" s="12"/>
      <c r="ACC223" s="12"/>
      <c r="ACD223" s="12"/>
      <c r="ACE223" s="12"/>
      <c r="ACF223" s="12"/>
      <c r="ACG223" s="12"/>
      <c r="ACH223" s="12"/>
      <c r="ACI223" s="12"/>
      <c r="ACJ223" s="12"/>
      <c r="ACK223" s="12"/>
      <c r="ACL223" s="12"/>
      <c r="ACM223" s="12"/>
      <c r="ACN223" s="12"/>
      <c r="ACO223" s="12"/>
      <c r="ACP223" s="12"/>
      <c r="ACQ223" s="12"/>
      <c r="ACR223" s="12"/>
      <c r="ACS223" s="12"/>
      <c r="ACT223" s="12"/>
      <c r="ACU223" s="12"/>
      <c r="ACV223" s="12"/>
      <c r="ACW223" s="12"/>
      <c r="ACX223" s="12"/>
      <c r="ACY223" s="12"/>
      <c r="ACZ223" s="12"/>
      <c r="ADA223" s="12"/>
      <c r="ADB223" s="12"/>
      <c r="ADC223" s="12"/>
      <c r="ADD223" s="12"/>
      <c r="ADE223" s="12"/>
      <c r="ADF223" s="12"/>
      <c r="ADG223" s="12"/>
      <c r="ADH223" s="12"/>
      <c r="ADI223" s="12"/>
      <c r="ADJ223" s="12"/>
      <c r="ADK223" s="12"/>
      <c r="ADL223" s="12"/>
      <c r="ADM223" s="12"/>
      <c r="ADN223" s="12"/>
      <c r="ADO223" s="12"/>
      <c r="ADP223" s="12"/>
      <c r="ADQ223" s="12"/>
      <c r="ADR223" s="12"/>
      <c r="ADS223" s="12"/>
      <c r="ADT223" s="12"/>
      <c r="ADU223" s="12"/>
      <c r="ADV223" s="12"/>
      <c r="ADW223" s="12"/>
      <c r="ADX223" s="12"/>
      <c r="ADY223" s="12"/>
      <c r="ADZ223" s="12"/>
      <c r="AEA223" s="12"/>
      <c r="AEB223" s="12"/>
      <c r="AEC223" s="12"/>
      <c r="AED223" s="12"/>
      <c r="AEE223" s="12"/>
      <c r="AEF223" s="12"/>
      <c r="AEG223" s="12"/>
      <c r="AEH223" s="12"/>
      <c r="AEI223" s="12"/>
      <c r="AEJ223" s="12"/>
      <c r="AEK223" s="12"/>
      <c r="AEL223" s="12"/>
      <c r="AEM223" s="12"/>
      <c r="AEN223" s="12"/>
      <c r="AEO223" s="12"/>
      <c r="AEP223" s="12"/>
      <c r="AEQ223" s="12"/>
      <c r="AER223" s="12"/>
      <c r="AES223" s="12"/>
      <c r="AET223" s="12"/>
      <c r="AEU223" s="12"/>
      <c r="AEV223" s="12"/>
      <c r="AEW223" s="12"/>
      <c r="AEX223" s="12"/>
      <c r="AEY223" s="12"/>
      <c r="AEZ223" s="12"/>
      <c r="AFA223" s="12"/>
      <c r="AFB223" s="12"/>
      <c r="AFC223" s="12"/>
      <c r="AFD223" s="12"/>
      <c r="AFE223" s="12"/>
      <c r="AFF223" s="12"/>
      <c r="AFG223" s="12"/>
      <c r="AFH223" s="12"/>
      <c r="AFI223" s="12"/>
      <c r="AFJ223" s="12"/>
      <c r="AFK223" s="12"/>
      <c r="AFL223" s="12"/>
      <c r="AFM223" s="12"/>
      <c r="AFN223" s="12"/>
      <c r="AFO223" s="12"/>
      <c r="AFP223" s="12"/>
      <c r="AFQ223" s="12"/>
      <c r="AFR223" s="12"/>
      <c r="AFS223" s="12"/>
      <c r="AFT223" s="12"/>
      <c r="AFU223" s="12"/>
      <c r="AFV223" s="12"/>
      <c r="AFW223" s="12"/>
      <c r="AFX223" s="12"/>
      <c r="AFY223" s="12"/>
      <c r="AFZ223" s="12"/>
      <c r="AGA223" s="12"/>
      <c r="AGB223" s="12"/>
      <c r="AGC223" s="12"/>
      <c r="AGD223" s="12"/>
      <c r="AGE223" s="12"/>
      <c r="AGF223" s="12"/>
      <c r="AGG223" s="12"/>
      <c r="AGH223" s="12"/>
      <c r="AGI223" s="12"/>
      <c r="AGJ223" s="12"/>
      <c r="AGK223" s="12"/>
      <c r="AGL223" s="12"/>
      <c r="AGM223" s="12"/>
      <c r="AGN223" s="12"/>
      <c r="AGO223" s="12"/>
      <c r="AGP223" s="12"/>
      <c r="AGQ223" s="12"/>
      <c r="AGR223" s="12"/>
      <c r="AGS223" s="12"/>
      <c r="AGT223" s="12"/>
      <c r="AGU223" s="12"/>
      <c r="AGV223" s="12"/>
      <c r="AGW223" s="12"/>
      <c r="AGX223" s="12"/>
      <c r="AGY223" s="12"/>
      <c r="AGZ223" s="12"/>
      <c r="AHA223" s="12"/>
      <c r="AHB223" s="12"/>
      <c r="AHC223" s="12"/>
      <c r="AHD223" s="12"/>
      <c r="AHE223" s="12"/>
      <c r="AHF223" s="12"/>
      <c r="AHG223" s="12"/>
      <c r="AHH223" s="12"/>
      <c r="AHI223" s="12"/>
      <c r="AHJ223" s="12"/>
      <c r="AHK223" s="12"/>
      <c r="AHL223" s="12"/>
      <c r="AHM223" s="12"/>
      <c r="AHN223" s="12"/>
      <c r="AHO223" s="12"/>
      <c r="AHP223" s="12"/>
      <c r="AHQ223" s="12"/>
      <c r="AHR223" s="12"/>
      <c r="AHS223" s="12"/>
      <c r="AHT223" s="12"/>
      <c r="AHU223" s="12"/>
      <c r="AHV223" s="12"/>
      <c r="AHW223" s="12"/>
      <c r="AHX223" s="12"/>
      <c r="AHY223" s="12"/>
      <c r="AHZ223" s="12"/>
      <c r="AIA223" s="12"/>
      <c r="AIB223" s="12"/>
      <c r="AIC223" s="12"/>
      <c r="AID223" s="12"/>
      <c r="AIE223" s="12"/>
      <c r="AIF223" s="12"/>
      <c r="AIG223" s="12"/>
      <c r="AIH223" s="12"/>
      <c r="AII223" s="12"/>
      <c r="AIJ223" s="12"/>
      <c r="AIK223" s="12"/>
      <c r="AIL223" s="12"/>
      <c r="AIM223" s="12"/>
      <c r="AIN223" s="12"/>
      <c r="AIO223" s="12"/>
      <c r="AIP223" s="12"/>
      <c r="AIQ223" s="12"/>
      <c r="AIR223" s="12"/>
      <c r="AIS223" s="12"/>
      <c r="AIT223" s="12"/>
      <c r="AIU223" s="12"/>
      <c r="AIV223" s="12"/>
      <c r="AIW223" s="12"/>
      <c r="AIX223" s="12"/>
      <c r="AIY223" s="12"/>
      <c r="AIZ223" s="12"/>
      <c r="AJA223" s="12"/>
      <c r="AJB223" s="12"/>
      <c r="AJC223" s="12"/>
      <c r="AJD223" s="12"/>
      <c r="AJE223" s="12"/>
      <c r="AJF223" s="12"/>
      <c r="AJG223" s="12"/>
      <c r="AJH223" s="12"/>
      <c r="AJI223" s="12"/>
      <c r="AJJ223" s="12"/>
      <c r="AJK223" s="12"/>
      <c r="AJL223" s="12"/>
      <c r="AJM223" s="12"/>
      <c r="AJN223" s="12"/>
      <c r="AJO223" s="12"/>
      <c r="AJP223" s="12"/>
      <c r="AJQ223" s="12"/>
      <c r="AJR223" s="12"/>
      <c r="AJS223" s="12"/>
      <c r="AJT223" s="12"/>
      <c r="AJU223" s="12"/>
      <c r="AJV223" s="12"/>
      <c r="AJW223" s="12"/>
      <c r="AJX223" s="12"/>
      <c r="AJY223" s="12"/>
      <c r="AJZ223" s="12"/>
      <c r="AKA223" s="12"/>
      <c r="AKB223" s="12"/>
      <c r="AKC223" s="12"/>
      <c r="AKD223" s="12"/>
      <c r="AKE223" s="12"/>
      <c r="AKF223" s="12"/>
      <c r="AKG223" s="12"/>
      <c r="AKH223" s="12"/>
      <c r="AKI223" s="12"/>
      <c r="AKJ223" s="12"/>
      <c r="AKK223" s="12"/>
      <c r="AKL223" s="12"/>
      <c r="AKM223" s="12"/>
      <c r="AKN223" s="12"/>
      <c r="AKO223" s="12"/>
      <c r="AKP223" s="12"/>
      <c r="AKQ223" s="12"/>
      <c r="AKR223" s="12"/>
      <c r="AKS223" s="12"/>
      <c r="AKT223" s="12"/>
      <c r="AKU223" s="12"/>
      <c r="AKV223" s="12"/>
      <c r="AKW223" s="12"/>
      <c r="AKX223" s="12"/>
      <c r="AKY223" s="12"/>
      <c r="AKZ223" s="12"/>
      <c r="ALA223" s="12"/>
      <c r="ALB223" s="12"/>
      <c r="ALC223" s="12"/>
      <c r="ALD223" s="12"/>
      <c r="ALE223" s="12"/>
      <c r="ALF223" s="12"/>
      <c r="ALG223" s="12"/>
      <c r="ALH223" s="12"/>
      <c r="ALI223" s="12"/>
      <c r="ALJ223" s="12"/>
      <c r="ALK223" s="12"/>
      <c r="ALL223" s="12"/>
      <c r="ALM223" s="12"/>
      <c r="ALN223" s="12"/>
      <c r="ALO223" s="12"/>
      <c r="ALP223" s="12"/>
      <c r="ALQ223" s="12"/>
      <c r="ALR223" s="12"/>
      <c r="ALS223" s="12"/>
      <c r="ALT223" s="12"/>
      <c r="ALU223" s="12"/>
      <c r="ALV223" s="12"/>
      <c r="ALW223" s="12"/>
      <c r="ALX223" s="12"/>
      <c r="ALY223" s="12"/>
      <c r="ALZ223" s="12"/>
      <c r="AMA223" s="12"/>
      <c r="AMB223" s="12"/>
      <c r="AMC223" s="12"/>
      <c r="AMD223" s="12"/>
      <c r="AME223" s="12"/>
      <c r="AMF223" s="12"/>
      <c r="AMG223" s="12"/>
      <c r="AMH223" s="12"/>
      <c r="AMI223" s="12"/>
      <c r="AMJ223" s="12"/>
    </row>
    <row r="224" spans="1:1024" s="2" customFormat="1" ht="30" hidden="1" x14ac:dyDescent="0.2">
      <c r="A224" s="118">
        <v>9</v>
      </c>
      <c r="B224" s="32"/>
      <c r="C224" s="119" t="s">
        <v>241</v>
      </c>
      <c r="D224" s="99" t="s">
        <v>206</v>
      </c>
      <c r="E224" s="120"/>
      <c r="F224" s="7"/>
      <c r="G224" s="7"/>
      <c r="H224" s="7"/>
      <c r="I224" s="7"/>
      <c r="J224" s="7"/>
      <c r="K224" s="7"/>
      <c r="L224" s="7"/>
      <c r="M224" s="7"/>
      <c r="N224" s="7"/>
      <c r="W224" s="9"/>
      <c r="X224" s="10"/>
      <c r="Y224" s="10"/>
      <c r="Z224" s="11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/>
      <c r="DR224" s="12"/>
      <c r="DS224" s="12"/>
      <c r="DT224" s="12"/>
      <c r="DU224" s="12"/>
      <c r="DV224" s="12"/>
      <c r="DW224" s="12"/>
      <c r="DX224" s="12"/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2"/>
      <c r="EN224" s="12"/>
      <c r="EO224" s="12"/>
      <c r="EP224" s="12"/>
      <c r="EQ224" s="12"/>
      <c r="ER224" s="12"/>
      <c r="ES224" s="12"/>
      <c r="ET224" s="12"/>
      <c r="EU224" s="12"/>
      <c r="EV224" s="12"/>
      <c r="EW224" s="12"/>
      <c r="EX224" s="12"/>
      <c r="EY224" s="12"/>
      <c r="EZ224" s="12"/>
      <c r="FA224" s="12"/>
      <c r="FB224" s="12"/>
      <c r="FC224" s="12"/>
      <c r="FD224" s="12"/>
      <c r="FE224" s="12"/>
      <c r="FF224" s="12"/>
      <c r="FG224" s="12"/>
      <c r="FH224" s="12"/>
      <c r="FI224" s="12"/>
      <c r="FJ224" s="12"/>
      <c r="FK224" s="12"/>
      <c r="FL224" s="12"/>
      <c r="FM224" s="12"/>
      <c r="FN224" s="12"/>
      <c r="FO224" s="12"/>
      <c r="FP224" s="12"/>
      <c r="FQ224" s="12"/>
      <c r="FR224" s="12"/>
      <c r="FS224" s="12"/>
      <c r="FT224" s="12"/>
      <c r="FU224" s="12"/>
      <c r="FV224" s="12"/>
      <c r="FW224" s="12"/>
      <c r="FX224" s="12"/>
      <c r="FY224" s="12"/>
      <c r="FZ224" s="12"/>
      <c r="GA224" s="12"/>
      <c r="GB224" s="12"/>
      <c r="GC224" s="12"/>
      <c r="GD224" s="12"/>
      <c r="GE224" s="12"/>
      <c r="GF224" s="12"/>
      <c r="GG224" s="12"/>
      <c r="GH224" s="12"/>
      <c r="GI224" s="12"/>
      <c r="GJ224" s="12"/>
      <c r="GK224" s="12"/>
      <c r="GL224" s="12"/>
      <c r="GM224" s="12"/>
      <c r="GN224" s="12"/>
      <c r="GO224" s="12"/>
      <c r="GP224" s="12"/>
      <c r="GQ224" s="12"/>
      <c r="GR224" s="12"/>
      <c r="GS224" s="12"/>
      <c r="GT224" s="12"/>
      <c r="GU224" s="12"/>
      <c r="GV224" s="12"/>
      <c r="GW224" s="12"/>
      <c r="GX224" s="12"/>
      <c r="GY224" s="12"/>
      <c r="GZ224" s="12"/>
      <c r="HA224" s="12"/>
      <c r="HB224" s="12"/>
      <c r="HC224" s="12"/>
      <c r="HD224" s="12"/>
      <c r="HE224" s="12"/>
      <c r="HF224" s="12"/>
      <c r="HG224" s="12"/>
      <c r="HH224" s="12"/>
      <c r="HI224" s="12"/>
      <c r="HJ224" s="12"/>
      <c r="HK224" s="12"/>
      <c r="HL224" s="12"/>
      <c r="HM224" s="12"/>
      <c r="HN224" s="12"/>
      <c r="HO224" s="12"/>
      <c r="HP224" s="12"/>
      <c r="HQ224" s="12"/>
      <c r="HR224" s="12"/>
      <c r="HS224" s="12"/>
      <c r="HT224" s="12"/>
      <c r="HU224" s="12"/>
      <c r="HV224" s="12"/>
      <c r="HW224" s="12"/>
      <c r="HX224" s="12"/>
      <c r="HY224" s="12"/>
      <c r="HZ224" s="12"/>
      <c r="IA224" s="12"/>
      <c r="IB224" s="12"/>
      <c r="IC224" s="12"/>
      <c r="ID224" s="12"/>
      <c r="IE224" s="12"/>
      <c r="IF224" s="12"/>
      <c r="IG224" s="12"/>
      <c r="IH224" s="12"/>
      <c r="II224" s="12"/>
      <c r="IJ224" s="12"/>
      <c r="IK224" s="12"/>
      <c r="IL224" s="12"/>
      <c r="IM224" s="12"/>
      <c r="IN224" s="12"/>
      <c r="IO224" s="12"/>
      <c r="IP224" s="12"/>
      <c r="IQ224" s="12"/>
      <c r="IR224" s="12"/>
      <c r="IS224" s="12"/>
      <c r="IT224" s="12"/>
      <c r="IU224" s="12"/>
      <c r="IV224" s="12"/>
      <c r="IW224" s="12"/>
      <c r="IX224" s="12"/>
      <c r="IY224" s="12"/>
      <c r="IZ224" s="12"/>
      <c r="JA224" s="12"/>
      <c r="JB224" s="12"/>
      <c r="JC224" s="12"/>
      <c r="JD224" s="12"/>
      <c r="JE224" s="12"/>
      <c r="JF224" s="12"/>
      <c r="JG224" s="12"/>
      <c r="JH224" s="12"/>
      <c r="JI224" s="12"/>
      <c r="JJ224" s="12"/>
      <c r="JK224" s="12"/>
      <c r="JL224" s="12"/>
      <c r="JM224" s="12"/>
      <c r="JN224" s="12"/>
      <c r="JO224" s="12"/>
      <c r="JP224" s="12"/>
      <c r="JQ224" s="12"/>
      <c r="JR224" s="12"/>
      <c r="JS224" s="12"/>
      <c r="JT224" s="12"/>
      <c r="JU224" s="12"/>
      <c r="JV224" s="12"/>
      <c r="JW224" s="12"/>
      <c r="JX224" s="12"/>
      <c r="JY224" s="12"/>
      <c r="JZ224" s="12"/>
      <c r="KA224" s="12"/>
      <c r="KB224" s="12"/>
      <c r="KC224" s="12"/>
      <c r="KD224" s="12"/>
      <c r="KE224" s="12"/>
      <c r="KF224" s="12"/>
      <c r="KG224" s="12"/>
      <c r="KH224" s="12"/>
      <c r="KI224" s="12"/>
      <c r="KJ224" s="12"/>
      <c r="KK224" s="12"/>
      <c r="KL224" s="12"/>
      <c r="KM224" s="12"/>
      <c r="KN224" s="12"/>
      <c r="KO224" s="12"/>
      <c r="KP224" s="12"/>
      <c r="KQ224" s="12"/>
      <c r="KR224" s="12"/>
      <c r="KS224" s="12"/>
      <c r="KT224" s="12"/>
      <c r="KU224" s="12"/>
      <c r="KV224" s="12"/>
      <c r="KW224" s="12"/>
      <c r="KX224" s="12"/>
      <c r="KY224" s="12"/>
      <c r="KZ224" s="12"/>
      <c r="LA224" s="12"/>
      <c r="LB224" s="12"/>
      <c r="LC224" s="12"/>
      <c r="LD224" s="12"/>
      <c r="LE224" s="12"/>
      <c r="LF224" s="12"/>
      <c r="LG224" s="12"/>
      <c r="LH224" s="12"/>
      <c r="LI224" s="12"/>
      <c r="LJ224" s="12"/>
      <c r="LK224" s="12"/>
      <c r="LL224" s="12"/>
      <c r="LM224" s="12"/>
      <c r="LN224" s="12"/>
      <c r="LO224" s="12"/>
      <c r="LP224" s="12"/>
      <c r="LQ224" s="12"/>
      <c r="LR224" s="12"/>
      <c r="LS224" s="12"/>
      <c r="LT224" s="12"/>
      <c r="LU224" s="12"/>
      <c r="LV224" s="12"/>
      <c r="LW224" s="12"/>
      <c r="LX224" s="12"/>
      <c r="LY224" s="12"/>
      <c r="LZ224" s="12"/>
      <c r="MA224" s="12"/>
      <c r="MB224" s="12"/>
      <c r="MC224" s="12"/>
      <c r="MD224" s="12"/>
      <c r="ME224" s="12"/>
      <c r="MF224" s="12"/>
      <c r="MG224" s="12"/>
      <c r="MH224" s="12"/>
      <c r="MI224" s="12"/>
      <c r="MJ224" s="12"/>
      <c r="MK224" s="12"/>
      <c r="ML224" s="12"/>
      <c r="MM224" s="12"/>
      <c r="MN224" s="12"/>
      <c r="MO224" s="12"/>
      <c r="MP224" s="12"/>
      <c r="MQ224" s="12"/>
      <c r="MR224" s="12"/>
      <c r="MS224" s="12"/>
      <c r="MT224" s="12"/>
      <c r="MU224" s="12"/>
      <c r="MV224" s="12"/>
      <c r="MW224" s="12"/>
      <c r="MX224" s="12"/>
      <c r="MY224" s="12"/>
      <c r="MZ224" s="12"/>
      <c r="NA224" s="12"/>
      <c r="NB224" s="12"/>
      <c r="NC224" s="12"/>
      <c r="ND224" s="12"/>
      <c r="NE224" s="12"/>
      <c r="NF224" s="12"/>
      <c r="NG224" s="12"/>
      <c r="NH224" s="12"/>
      <c r="NI224" s="12"/>
      <c r="NJ224" s="12"/>
      <c r="NK224" s="12"/>
      <c r="NL224" s="12"/>
      <c r="NM224" s="12"/>
      <c r="NN224" s="12"/>
      <c r="NO224" s="12"/>
      <c r="NP224" s="12"/>
      <c r="NQ224" s="12"/>
      <c r="NR224" s="12"/>
      <c r="NS224" s="12"/>
      <c r="NT224" s="12"/>
      <c r="NU224" s="12"/>
      <c r="NV224" s="12"/>
      <c r="NW224" s="12"/>
      <c r="NX224" s="12"/>
      <c r="NY224" s="12"/>
      <c r="NZ224" s="12"/>
      <c r="OA224" s="12"/>
      <c r="OB224" s="12"/>
      <c r="OC224" s="12"/>
      <c r="OD224" s="12"/>
      <c r="OE224" s="12"/>
      <c r="OF224" s="12"/>
      <c r="OG224" s="12"/>
      <c r="OH224" s="12"/>
      <c r="OI224" s="12"/>
      <c r="OJ224" s="12"/>
      <c r="OK224" s="12"/>
      <c r="OL224" s="12"/>
      <c r="OM224" s="12"/>
      <c r="ON224" s="12"/>
      <c r="OO224" s="12"/>
      <c r="OP224" s="12"/>
      <c r="OQ224" s="12"/>
      <c r="OR224" s="12"/>
      <c r="OS224" s="12"/>
      <c r="OT224" s="12"/>
      <c r="OU224" s="12"/>
      <c r="OV224" s="12"/>
      <c r="OW224" s="12"/>
      <c r="OX224" s="12"/>
      <c r="OY224" s="12"/>
      <c r="OZ224" s="12"/>
      <c r="PA224" s="12"/>
      <c r="PB224" s="12"/>
      <c r="PC224" s="12"/>
      <c r="PD224" s="12"/>
      <c r="PE224" s="12"/>
      <c r="PF224" s="12"/>
      <c r="PG224" s="12"/>
      <c r="PH224" s="12"/>
      <c r="PI224" s="12"/>
      <c r="PJ224" s="12"/>
      <c r="PK224" s="12"/>
      <c r="PL224" s="12"/>
      <c r="PM224" s="12"/>
      <c r="PN224" s="12"/>
      <c r="PO224" s="12"/>
      <c r="PP224" s="12"/>
      <c r="PQ224" s="12"/>
      <c r="PR224" s="12"/>
      <c r="PS224" s="12"/>
      <c r="PT224" s="12"/>
      <c r="PU224" s="12"/>
      <c r="PV224" s="12"/>
      <c r="PW224" s="12"/>
      <c r="PX224" s="12"/>
      <c r="PY224" s="12"/>
      <c r="PZ224" s="12"/>
      <c r="QA224" s="12"/>
      <c r="QB224" s="12"/>
      <c r="QC224" s="12"/>
      <c r="QD224" s="12"/>
      <c r="QE224" s="12"/>
      <c r="QF224" s="12"/>
      <c r="QG224" s="12"/>
      <c r="QH224" s="12"/>
      <c r="QI224" s="12"/>
      <c r="QJ224" s="12"/>
      <c r="QK224" s="12"/>
      <c r="QL224" s="12"/>
      <c r="QM224" s="12"/>
      <c r="QN224" s="12"/>
      <c r="QO224" s="12"/>
      <c r="QP224" s="12"/>
      <c r="QQ224" s="12"/>
      <c r="QR224" s="12"/>
      <c r="QS224" s="12"/>
      <c r="QT224" s="12"/>
      <c r="QU224" s="12"/>
      <c r="QV224" s="12"/>
      <c r="QW224" s="12"/>
      <c r="QX224" s="12"/>
      <c r="QY224" s="12"/>
      <c r="QZ224" s="12"/>
      <c r="RA224" s="12"/>
      <c r="RB224" s="12"/>
      <c r="RC224" s="12"/>
      <c r="RD224" s="12"/>
      <c r="RE224" s="12"/>
      <c r="RF224" s="12"/>
      <c r="RG224" s="12"/>
      <c r="RH224" s="12"/>
      <c r="RI224" s="12"/>
      <c r="RJ224" s="12"/>
      <c r="RK224" s="12"/>
      <c r="RL224" s="12"/>
      <c r="RM224" s="12"/>
      <c r="RN224" s="12"/>
      <c r="RO224" s="12"/>
      <c r="RP224" s="12"/>
      <c r="RQ224" s="12"/>
      <c r="RR224" s="12"/>
      <c r="RS224" s="12"/>
      <c r="RT224" s="12"/>
      <c r="RU224" s="12"/>
      <c r="RV224" s="12"/>
      <c r="RW224" s="12"/>
      <c r="RX224" s="12"/>
      <c r="RY224" s="12"/>
      <c r="RZ224" s="12"/>
      <c r="SA224" s="12"/>
      <c r="SB224" s="12"/>
      <c r="SC224" s="12"/>
      <c r="SD224" s="12"/>
      <c r="SE224" s="12"/>
      <c r="SF224" s="12"/>
      <c r="SG224" s="12"/>
      <c r="SH224" s="12"/>
      <c r="SI224" s="12"/>
      <c r="SJ224" s="12"/>
      <c r="SK224" s="12"/>
      <c r="SL224" s="12"/>
      <c r="SM224" s="12"/>
      <c r="SN224" s="12"/>
      <c r="SO224" s="12"/>
      <c r="SP224" s="12"/>
      <c r="SQ224" s="12"/>
      <c r="SR224" s="12"/>
      <c r="SS224" s="12"/>
      <c r="ST224" s="12"/>
      <c r="SU224" s="12"/>
      <c r="SV224" s="12"/>
      <c r="SW224" s="12"/>
      <c r="SX224" s="12"/>
      <c r="SY224" s="12"/>
      <c r="SZ224" s="12"/>
      <c r="TA224" s="12"/>
      <c r="TB224" s="12"/>
      <c r="TC224" s="12"/>
      <c r="TD224" s="12"/>
      <c r="TE224" s="12"/>
      <c r="TF224" s="12"/>
      <c r="TG224" s="12"/>
      <c r="TH224" s="12"/>
      <c r="TI224" s="12"/>
      <c r="TJ224" s="12"/>
      <c r="TK224" s="12"/>
      <c r="TL224" s="12"/>
      <c r="TM224" s="12"/>
      <c r="TN224" s="12"/>
      <c r="TO224" s="12"/>
      <c r="TP224" s="12"/>
      <c r="TQ224" s="12"/>
      <c r="TR224" s="12"/>
      <c r="TS224" s="12"/>
      <c r="TT224" s="12"/>
      <c r="TU224" s="12"/>
      <c r="TV224" s="12"/>
      <c r="TW224" s="12"/>
      <c r="TX224" s="12"/>
      <c r="TY224" s="12"/>
      <c r="TZ224" s="12"/>
      <c r="UA224" s="12"/>
      <c r="UB224" s="12"/>
      <c r="UC224" s="12"/>
      <c r="UD224" s="12"/>
      <c r="UE224" s="12"/>
      <c r="UF224" s="12"/>
      <c r="UG224" s="12"/>
      <c r="UH224" s="12"/>
      <c r="UI224" s="12"/>
      <c r="UJ224" s="12"/>
      <c r="UK224" s="12"/>
      <c r="UL224" s="12"/>
      <c r="UM224" s="12"/>
      <c r="UN224" s="12"/>
      <c r="UO224" s="12"/>
      <c r="UP224" s="12"/>
      <c r="UQ224" s="12"/>
      <c r="UR224" s="12"/>
      <c r="US224" s="12"/>
      <c r="UT224" s="12"/>
      <c r="UU224" s="12"/>
      <c r="UV224" s="12"/>
      <c r="UW224" s="12"/>
      <c r="UX224" s="12"/>
      <c r="UY224" s="12"/>
      <c r="UZ224" s="12"/>
      <c r="VA224" s="12"/>
      <c r="VB224" s="12"/>
      <c r="VC224" s="12"/>
      <c r="VD224" s="12"/>
      <c r="VE224" s="12"/>
      <c r="VF224" s="12"/>
      <c r="VG224" s="12"/>
      <c r="VH224" s="12"/>
      <c r="VI224" s="12"/>
      <c r="VJ224" s="12"/>
      <c r="VK224" s="12"/>
      <c r="VL224" s="12"/>
      <c r="VM224" s="12"/>
      <c r="VN224" s="12"/>
      <c r="VO224" s="12"/>
      <c r="VP224" s="12"/>
      <c r="VQ224" s="12"/>
      <c r="VR224" s="12"/>
      <c r="VS224" s="12"/>
      <c r="VT224" s="12"/>
      <c r="VU224" s="12"/>
      <c r="VV224" s="12"/>
      <c r="VW224" s="12"/>
      <c r="VX224" s="12"/>
      <c r="VY224" s="12"/>
      <c r="VZ224" s="12"/>
      <c r="WA224" s="12"/>
      <c r="WB224" s="12"/>
      <c r="WC224" s="12"/>
      <c r="WD224" s="12"/>
      <c r="WE224" s="12"/>
      <c r="WF224" s="12"/>
      <c r="WG224" s="12"/>
      <c r="WH224" s="12"/>
      <c r="WI224" s="12"/>
      <c r="WJ224" s="12"/>
      <c r="WK224" s="12"/>
      <c r="WL224" s="12"/>
      <c r="WM224" s="12"/>
      <c r="WN224" s="12"/>
      <c r="WO224" s="12"/>
      <c r="WP224" s="12"/>
      <c r="WQ224" s="12"/>
      <c r="WR224" s="12"/>
      <c r="WS224" s="12"/>
      <c r="WT224" s="12"/>
      <c r="WU224" s="12"/>
      <c r="WV224" s="12"/>
      <c r="WW224" s="12"/>
      <c r="WX224" s="12"/>
      <c r="WY224" s="12"/>
      <c r="WZ224" s="12"/>
      <c r="XA224" s="12"/>
      <c r="XB224" s="12"/>
      <c r="XC224" s="12"/>
      <c r="XD224" s="12"/>
      <c r="XE224" s="12"/>
      <c r="XF224" s="12"/>
      <c r="XG224" s="12"/>
      <c r="XH224" s="12"/>
      <c r="XI224" s="12"/>
      <c r="XJ224" s="12"/>
      <c r="XK224" s="12"/>
      <c r="XL224" s="12"/>
      <c r="XM224" s="12"/>
      <c r="XN224" s="12"/>
      <c r="XO224" s="12"/>
      <c r="XP224" s="12"/>
      <c r="XQ224" s="12"/>
      <c r="XR224" s="12"/>
      <c r="XS224" s="12"/>
      <c r="XT224" s="12"/>
      <c r="XU224" s="12"/>
      <c r="XV224" s="12"/>
      <c r="XW224" s="12"/>
      <c r="XX224" s="12"/>
      <c r="XY224" s="12"/>
      <c r="XZ224" s="12"/>
      <c r="YA224" s="12"/>
      <c r="YB224" s="12"/>
      <c r="YC224" s="12"/>
      <c r="YD224" s="12"/>
      <c r="YE224" s="12"/>
      <c r="YF224" s="12"/>
      <c r="YG224" s="12"/>
      <c r="YH224" s="12"/>
      <c r="YI224" s="12"/>
      <c r="YJ224" s="12"/>
      <c r="YK224" s="12"/>
      <c r="YL224" s="12"/>
      <c r="YM224" s="12"/>
      <c r="YN224" s="12"/>
      <c r="YO224" s="12"/>
      <c r="YP224" s="12"/>
      <c r="YQ224" s="12"/>
      <c r="YR224" s="12"/>
      <c r="YS224" s="12"/>
      <c r="YT224" s="12"/>
      <c r="YU224" s="12"/>
      <c r="YV224" s="12"/>
      <c r="YW224" s="12"/>
      <c r="YX224" s="12"/>
      <c r="YY224" s="12"/>
      <c r="YZ224" s="12"/>
      <c r="ZA224" s="12"/>
      <c r="ZB224" s="12"/>
      <c r="ZC224" s="12"/>
      <c r="ZD224" s="12"/>
      <c r="ZE224" s="12"/>
      <c r="ZF224" s="12"/>
      <c r="ZG224" s="12"/>
      <c r="ZH224" s="12"/>
      <c r="ZI224" s="12"/>
      <c r="ZJ224" s="12"/>
      <c r="ZK224" s="12"/>
      <c r="ZL224" s="12"/>
      <c r="ZM224" s="12"/>
      <c r="ZN224" s="12"/>
      <c r="ZO224" s="12"/>
      <c r="ZP224" s="12"/>
      <c r="ZQ224" s="12"/>
      <c r="ZR224" s="12"/>
      <c r="ZS224" s="12"/>
      <c r="ZT224" s="12"/>
      <c r="ZU224" s="12"/>
      <c r="ZV224" s="12"/>
      <c r="ZW224" s="12"/>
      <c r="ZX224" s="12"/>
      <c r="ZY224" s="12"/>
      <c r="ZZ224" s="12"/>
      <c r="AAA224" s="12"/>
      <c r="AAB224" s="12"/>
      <c r="AAC224" s="12"/>
      <c r="AAD224" s="12"/>
      <c r="AAE224" s="12"/>
      <c r="AAF224" s="12"/>
      <c r="AAG224" s="12"/>
      <c r="AAH224" s="12"/>
      <c r="AAI224" s="12"/>
      <c r="AAJ224" s="12"/>
      <c r="AAK224" s="12"/>
      <c r="AAL224" s="12"/>
      <c r="AAM224" s="12"/>
      <c r="AAN224" s="12"/>
      <c r="AAO224" s="12"/>
      <c r="AAP224" s="12"/>
      <c r="AAQ224" s="12"/>
      <c r="AAR224" s="12"/>
      <c r="AAS224" s="12"/>
      <c r="AAT224" s="12"/>
      <c r="AAU224" s="12"/>
      <c r="AAV224" s="12"/>
      <c r="AAW224" s="12"/>
      <c r="AAX224" s="12"/>
      <c r="AAY224" s="12"/>
      <c r="AAZ224" s="12"/>
      <c r="ABA224" s="12"/>
      <c r="ABB224" s="12"/>
      <c r="ABC224" s="12"/>
      <c r="ABD224" s="12"/>
      <c r="ABE224" s="12"/>
      <c r="ABF224" s="12"/>
      <c r="ABG224" s="12"/>
      <c r="ABH224" s="12"/>
      <c r="ABI224" s="12"/>
      <c r="ABJ224" s="12"/>
      <c r="ABK224" s="12"/>
      <c r="ABL224" s="12"/>
      <c r="ABM224" s="12"/>
      <c r="ABN224" s="12"/>
      <c r="ABO224" s="12"/>
      <c r="ABP224" s="12"/>
      <c r="ABQ224" s="12"/>
      <c r="ABR224" s="12"/>
      <c r="ABS224" s="12"/>
      <c r="ABT224" s="12"/>
      <c r="ABU224" s="12"/>
      <c r="ABV224" s="12"/>
      <c r="ABW224" s="12"/>
      <c r="ABX224" s="12"/>
      <c r="ABY224" s="12"/>
      <c r="ABZ224" s="12"/>
      <c r="ACA224" s="12"/>
      <c r="ACB224" s="12"/>
      <c r="ACC224" s="12"/>
      <c r="ACD224" s="12"/>
      <c r="ACE224" s="12"/>
      <c r="ACF224" s="12"/>
      <c r="ACG224" s="12"/>
      <c r="ACH224" s="12"/>
      <c r="ACI224" s="12"/>
      <c r="ACJ224" s="12"/>
      <c r="ACK224" s="12"/>
      <c r="ACL224" s="12"/>
      <c r="ACM224" s="12"/>
      <c r="ACN224" s="12"/>
      <c r="ACO224" s="12"/>
      <c r="ACP224" s="12"/>
      <c r="ACQ224" s="12"/>
      <c r="ACR224" s="12"/>
      <c r="ACS224" s="12"/>
      <c r="ACT224" s="12"/>
      <c r="ACU224" s="12"/>
      <c r="ACV224" s="12"/>
      <c r="ACW224" s="12"/>
      <c r="ACX224" s="12"/>
      <c r="ACY224" s="12"/>
      <c r="ACZ224" s="12"/>
      <c r="ADA224" s="12"/>
      <c r="ADB224" s="12"/>
      <c r="ADC224" s="12"/>
      <c r="ADD224" s="12"/>
      <c r="ADE224" s="12"/>
      <c r="ADF224" s="12"/>
      <c r="ADG224" s="12"/>
      <c r="ADH224" s="12"/>
      <c r="ADI224" s="12"/>
      <c r="ADJ224" s="12"/>
      <c r="ADK224" s="12"/>
      <c r="ADL224" s="12"/>
      <c r="ADM224" s="12"/>
      <c r="ADN224" s="12"/>
      <c r="ADO224" s="12"/>
      <c r="ADP224" s="12"/>
      <c r="ADQ224" s="12"/>
      <c r="ADR224" s="12"/>
      <c r="ADS224" s="12"/>
      <c r="ADT224" s="12"/>
      <c r="ADU224" s="12"/>
      <c r="ADV224" s="12"/>
      <c r="ADW224" s="12"/>
      <c r="ADX224" s="12"/>
      <c r="ADY224" s="12"/>
      <c r="ADZ224" s="12"/>
      <c r="AEA224" s="12"/>
      <c r="AEB224" s="12"/>
      <c r="AEC224" s="12"/>
      <c r="AED224" s="12"/>
      <c r="AEE224" s="12"/>
      <c r="AEF224" s="12"/>
      <c r="AEG224" s="12"/>
      <c r="AEH224" s="12"/>
      <c r="AEI224" s="12"/>
      <c r="AEJ224" s="12"/>
      <c r="AEK224" s="12"/>
      <c r="AEL224" s="12"/>
      <c r="AEM224" s="12"/>
      <c r="AEN224" s="12"/>
      <c r="AEO224" s="12"/>
      <c r="AEP224" s="12"/>
      <c r="AEQ224" s="12"/>
      <c r="AER224" s="12"/>
      <c r="AES224" s="12"/>
      <c r="AET224" s="12"/>
      <c r="AEU224" s="12"/>
      <c r="AEV224" s="12"/>
      <c r="AEW224" s="12"/>
      <c r="AEX224" s="12"/>
      <c r="AEY224" s="12"/>
      <c r="AEZ224" s="12"/>
      <c r="AFA224" s="12"/>
      <c r="AFB224" s="12"/>
      <c r="AFC224" s="12"/>
      <c r="AFD224" s="12"/>
      <c r="AFE224" s="12"/>
      <c r="AFF224" s="12"/>
      <c r="AFG224" s="12"/>
      <c r="AFH224" s="12"/>
      <c r="AFI224" s="12"/>
      <c r="AFJ224" s="12"/>
      <c r="AFK224" s="12"/>
      <c r="AFL224" s="12"/>
      <c r="AFM224" s="12"/>
      <c r="AFN224" s="12"/>
      <c r="AFO224" s="12"/>
      <c r="AFP224" s="12"/>
      <c r="AFQ224" s="12"/>
      <c r="AFR224" s="12"/>
      <c r="AFS224" s="12"/>
      <c r="AFT224" s="12"/>
      <c r="AFU224" s="12"/>
      <c r="AFV224" s="12"/>
      <c r="AFW224" s="12"/>
      <c r="AFX224" s="12"/>
      <c r="AFY224" s="12"/>
      <c r="AFZ224" s="12"/>
      <c r="AGA224" s="12"/>
      <c r="AGB224" s="12"/>
      <c r="AGC224" s="12"/>
      <c r="AGD224" s="12"/>
      <c r="AGE224" s="12"/>
      <c r="AGF224" s="12"/>
      <c r="AGG224" s="12"/>
      <c r="AGH224" s="12"/>
      <c r="AGI224" s="12"/>
      <c r="AGJ224" s="12"/>
      <c r="AGK224" s="12"/>
      <c r="AGL224" s="12"/>
      <c r="AGM224" s="12"/>
      <c r="AGN224" s="12"/>
      <c r="AGO224" s="12"/>
      <c r="AGP224" s="12"/>
      <c r="AGQ224" s="12"/>
      <c r="AGR224" s="12"/>
      <c r="AGS224" s="12"/>
      <c r="AGT224" s="12"/>
      <c r="AGU224" s="12"/>
      <c r="AGV224" s="12"/>
      <c r="AGW224" s="12"/>
      <c r="AGX224" s="12"/>
      <c r="AGY224" s="12"/>
      <c r="AGZ224" s="12"/>
      <c r="AHA224" s="12"/>
      <c r="AHB224" s="12"/>
      <c r="AHC224" s="12"/>
      <c r="AHD224" s="12"/>
      <c r="AHE224" s="12"/>
      <c r="AHF224" s="12"/>
      <c r="AHG224" s="12"/>
      <c r="AHH224" s="12"/>
      <c r="AHI224" s="12"/>
      <c r="AHJ224" s="12"/>
      <c r="AHK224" s="12"/>
      <c r="AHL224" s="12"/>
      <c r="AHM224" s="12"/>
      <c r="AHN224" s="12"/>
      <c r="AHO224" s="12"/>
      <c r="AHP224" s="12"/>
      <c r="AHQ224" s="12"/>
      <c r="AHR224" s="12"/>
      <c r="AHS224" s="12"/>
      <c r="AHT224" s="12"/>
      <c r="AHU224" s="12"/>
      <c r="AHV224" s="12"/>
      <c r="AHW224" s="12"/>
      <c r="AHX224" s="12"/>
      <c r="AHY224" s="12"/>
      <c r="AHZ224" s="12"/>
      <c r="AIA224" s="12"/>
      <c r="AIB224" s="12"/>
      <c r="AIC224" s="12"/>
      <c r="AID224" s="12"/>
      <c r="AIE224" s="12"/>
      <c r="AIF224" s="12"/>
      <c r="AIG224" s="12"/>
      <c r="AIH224" s="12"/>
      <c r="AII224" s="12"/>
      <c r="AIJ224" s="12"/>
      <c r="AIK224" s="12"/>
      <c r="AIL224" s="12"/>
      <c r="AIM224" s="12"/>
      <c r="AIN224" s="12"/>
      <c r="AIO224" s="12"/>
      <c r="AIP224" s="12"/>
      <c r="AIQ224" s="12"/>
      <c r="AIR224" s="12"/>
      <c r="AIS224" s="12"/>
      <c r="AIT224" s="12"/>
      <c r="AIU224" s="12"/>
      <c r="AIV224" s="12"/>
      <c r="AIW224" s="12"/>
      <c r="AIX224" s="12"/>
      <c r="AIY224" s="12"/>
      <c r="AIZ224" s="12"/>
      <c r="AJA224" s="12"/>
      <c r="AJB224" s="12"/>
      <c r="AJC224" s="12"/>
      <c r="AJD224" s="12"/>
      <c r="AJE224" s="12"/>
      <c r="AJF224" s="12"/>
      <c r="AJG224" s="12"/>
      <c r="AJH224" s="12"/>
      <c r="AJI224" s="12"/>
      <c r="AJJ224" s="12"/>
      <c r="AJK224" s="12"/>
      <c r="AJL224" s="12"/>
      <c r="AJM224" s="12"/>
      <c r="AJN224" s="12"/>
      <c r="AJO224" s="12"/>
      <c r="AJP224" s="12"/>
      <c r="AJQ224" s="12"/>
      <c r="AJR224" s="12"/>
      <c r="AJS224" s="12"/>
      <c r="AJT224" s="12"/>
      <c r="AJU224" s="12"/>
      <c r="AJV224" s="12"/>
      <c r="AJW224" s="12"/>
      <c r="AJX224" s="12"/>
      <c r="AJY224" s="12"/>
      <c r="AJZ224" s="12"/>
      <c r="AKA224" s="12"/>
      <c r="AKB224" s="12"/>
      <c r="AKC224" s="12"/>
      <c r="AKD224" s="12"/>
      <c r="AKE224" s="12"/>
      <c r="AKF224" s="12"/>
      <c r="AKG224" s="12"/>
      <c r="AKH224" s="12"/>
      <c r="AKI224" s="12"/>
      <c r="AKJ224" s="12"/>
      <c r="AKK224" s="12"/>
      <c r="AKL224" s="12"/>
      <c r="AKM224" s="12"/>
      <c r="AKN224" s="12"/>
      <c r="AKO224" s="12"/>
      <c r="AKP224" s="12"/>
      <c r="AKQ224" s="12"/>
      <c r="AKR224" s="12"/>
      <c r="AKS224" s="12"/>
      <c r="AKT224" s="12"/>
      <c r="AKU224" s="12"/>
      <c r="AKV224" s="12"/>
      <c r="AKW224" s="12"/>
      <c r="AKX224" s="12"/>
      <c r="AKY224" s="12"/>
      <c r="AKZ224" s="12"/>
      <c r="ALA224" s="12"/>
      <c r="ALB224" s="12"/>
      <c r="ALC224" s="12"/>
      <c r="ALD224" s="12"/>
      <c r="ALE224" s="12"/>
      <c r="ALF224" s="12"/>
      <c r="ALG224" s="12"/>
      <c r="ALH224" s="12"/>
      <c r="ALI224" s="12"/>
      <c r="ALJ224" s="12"/>
      <c r="ALK224" s="12"/>
      <c r="ALL224" s="12"/>
      <c r="ALM224" s="12"/>
      <c r="ALN224" s="12"/>
      <c r="ALO224" s="12"/>
      <c r="ALP224" s="12"/>
      <c r="ALQ224" s="12"/>
      <c r="ALR224" s="12"/>
      <c r="ALS224" s="12"/>
      <c r="ALT224" s="12"/>
      <c r="ALU224" s="12"/>
      <c r="ALV224" s="12"/>
      <c r="ALW224" s="12"/>
      <c r="ALX224" s="12"/>
      <c r="ALY224" s="12"/>
      <c r="ALZ224" s="12"/>
      <c r="AMA224" s="12"/>
      <c r="AMB224" s="12"/>
      <c r="AMC224" s="12"/>
      <c r="AMD224" s="12"/>
      <c r="AME224" s="12"/>
      <c r="AMF224" s="12"/>
      <c r="AMG224" s="12"/>
      <c r="AMH224" s="12"/>
      <c r="AMI224" s="12"/>
      <c r="AMJ224" s="12"/>
    </row>
    <row r="225" spans="1:1024" s="2" customFormat="1" ht="15" hidden="1" x14ac:dyDescent="0.2">
      <c r="A225" s="118">
        <v>10</v>
      </c>
      <c r="B225" s="32"/>
      <c r="C225" s="119" t="s">
        <v>242</v>
      </c>
      <c r="D225" s="99" t="s">
        <v>206</v>
      </c>
      <c r="E225" s="120"/>
      <c r="F225" s="7"/>
      <c r="G225" s="7"/>
      <c r="H225" s="7"/>
      <c r="I225" s="7"/>
      <c r="J225" s="7"/>
      <c r="K225" s="7"/>
      <c r="L225" s="7"/>
      <c r="M225" s="7"/>
      <c r="N225" s="7"/>
      <c r="W225" s="9"/>
      <c r="X225" s="10"/>
      <c r="Y225" s="10"/>
      <c r="Z225" s="11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2"/>
      <c r="DO225" s="12"/>
      <c r="DP225" s="12"/>
      <c r="DQ225" s="12"/>
      <c r="DR225" s="12"/>
      <c r="DS225" s="12"/>
      <c r="DT225" s="12"/>
      <c r="DU225" s="12"/>
      <c r="DV225" s="12"/>
      <c r="DW225" s="12"/>
      <c r="DX225" s="12"/>
      <c r="DY225" s="12"/>
      <c r="DZ225" s="12"/>
      <c r="EA225" s="12"/>
      <c r="EB225" s="12"/>
      <c r="EC225" s="12"/>
      <c r="ED225" s="12"/>
      <c r="EE225" s="12"/>
      <c r="EF225" s="12"/>
      <c r="EG225" s="12"/>
      <c r="EH225" s="12"/>
      <c r="EI225" s="12"/>
      <c r="EJ225" s="12"/>
      <c r="EK225" s="12"/>
      <c r="EL225" s="12"/>
      <c r="EM225" s="12"/>
      <c r="EN225" s="12"/>
      <c r="EO225" s="12"/>
      <c r="EP225" s="12"/>
      <c r="EQ225" s="12"/>
      <c r="ER225" s="12"/>
      <c r="ES225" s="12"/>
      <c r="ET225" s="12"/>
      <c r="EU225" s="12"/>
      <c r="EV225" s="12"/>
      <c r="EW225" s="12"/>
      <c r="EX225" s="12"/>
      <c r="EY225" s="12"/>
      <c r="EZ225" s="12"/>
      <c r="FA225" s="12"/>
      <c r="FB225" s="12"/>
      <c r="FC225" s="12"/>
      <c r="FD225" s="12"/>
      <c r="FE225" s="12"/>
      <c r="FF225" s="12"/>
      <c r="FG225" s="12"/>
      <c r="FH225" s="12"/>
      <c r="FI225" s="12"/>
      <c r="FJ225" s="12"/>
      <c r="FK225" s="12"/>
      <c r="FL225" s="12"/>
      <c r="FM225" s="12"/>
      <c r="FN225" s="12"/>
      <c r="FO225" s="12"/>
      <c r="FP225" s="12"/>
      <c r="FQ225" s="12"/>
      <c r="FR225" s="12"/>
      <c r="FS225" s="12"/>
      <c r="FT225" s="12"/>
      <c r="FU225" s="12"/>
      <c r="FV225" s="12"/>
      <c r="FW225" s="12"/>
      <c r="FX225" s="12"/>
      <c r="FY225" s="12"/>
      <c r="FZ225" s="12"/>
      <c r="GA225" s="12"/>
      <c r="GB225" s="12"/>
      <c r="GC225" s="12"/>
      <c r="GD225" s="12"/>
      <c r="GE225" s="12"/>
      <c r="GF225" s="12"/>
      <c r="GG225" s="12"/>
      <c r="GH225" s="12"/>
      <c r="GI225" s="12"/>
      <c r="GJ225" s="12"/>
      <c r="GK225" s="12"/>
      <c r="GL225" s="12"/>
      <c r="GM225" s="12"/>
      <c r="GN225" s="12"/>
      <c r="GO225" s="12"/>
      <c r="GP225" s="12"/>
      <c r="GQ225" s="12"/>
      <c r="GR225" s="12"/>
      <c r="GS225" s="12"/>
      <c r="GT225" s="12"/>
      <c r="GU225" s="12"/>
      <c r="GV225" s="12"/>
      <c r="GW225" s="12"/>
      <c r="GX225" s="12"/>
      <c r="GY225" s="12"/>
      <c r="GZ225" s="12"/>
      <c r="HA225" s="12"/>
      <c r="HB225" s="12"/>
      <c r="HC225" s="12"/>
      <c r="HD225" s="12"/>
      <c r="HE225" s="12"/>
      <c r="HF225" s="12"/>
      <c r="HG225" s="12"/>
      <c r="HH225" s="12"/>
      <c r="HI225" s="12"/>
      <c r="HJ225" s="12"/>
      <c r="HK225" s="12"/>
      <c r="HL225" s="12"/>
      <c r="HM225" s="12"/>
      <c r="HN225" s="12"/>
      <c r="HO225" s="12"/>
      <c r="HP225" s="12"/>
      <c r="HQ225" s="12"/>
      <c r="HR225" s="12"/>
      <c r="HS225" s="12"/>
      <c r="HT225" s="12"/>
      <c r="HU225" s="12"/>
      <c r="HV225" s="12"/>
      <c r="HW225" s="12"/>
      <c r="HX225" s="12"/>
      <c r="HY225" s="12"/>
      <c r="HZ225" s="12"/>
      <c r="IA225" s="12"/>
      <c r="IB225" s="12"/>
      <c r="IC225" s="12"/>
      <c r="ID225" s="12"/>
      <c r="IE225" s="12"/>
      <c r="IF225" s="12"/>
      <c r="IG225" s="12"/>
      <c r="IH225" s="12"/>
      <c r="II225" s="12"/>
      <c r="IJ225" s="12"/>
      <c r="IK225" s="12"/>
      <c r="IL225" s="12"/>
      <c r="IM225" s="12"/>
      <c r="IN225" s="12"/>
      <c r="IO225" s="12"/>
      <c r="IP225" s="12"/>
      <c r="IQ225" s="12"/>
      <c r="IR225" s="12"/>
      <c r="IS225" s="12"/>
      <c r="IT225" s="12"/>
      <c r="IU225" s="12"/>
      <c r="IV225" s="12"/>
      <c r="IW225" s="12"/>
      <c r="IX225" s="12"/>
      <c r="IY225" s="12"/>
      <c r="IZ225" s="12"/>
      <c r="JA225" s="12"/>
      <c r="JB225" s="12"/>
      <c r="JC225" s="12"/>
      <c r="JD225" s="12"/>
      <c r="JE225" s="12"/>
      <c r="JF225" s="12"/>
      <c r="JG225" s="12"/>
      <c r="JH225" s="12"/>
      <c r="JI225" s="12"/>
      <c r="JJ225" s="12"/>
      <c r="JK225" s="12"/>
      <c r="JL225" s="12"/>
      <c r="JM225" s="12"/>
      <c r="JN225" s="12"/>
      <c r="JO225" s="12"/>
      <c r="JP225" s="12"/>
      <c r="JQ225" s="12"/>
      <c r="JR225" s="12"/>
      <c r="JS225" s="12"/>
      <c r="JT225" s="12"/>
      <c r="JU225" s="12"/>
      <c r="JV225" s="12"/>
      <c r="JW225" s="12"/>
      <c r="JX225" s="12"/>
      <c r="JY225" s="12"/>
      <c r="JZ225" s="12"/>
      <c r="KA225" s="12"/>
      <c r="KB225" s="12"/>
      <c r="KC225" s="12"/>
      <c r="KD225" s="12"/>
      <c r="KE225" s="12"/>
      <c r="KF225" s="12"/>
      <c r="KG225" s="12"/>
      <c r="KH225" s="12"/>
      <c r="KI225" s="12"/>
      <c r="KJ225" s="12"/>
      <c r="KK225" s="12"/>
      <c r="KL225" s="12"/>
      <c r="KM225" s="12"/>
      <c r="KN225" s="12"/>
      <c r="KO225" s="12"/>
      <c r="KP225" s="12"/>
      <c r="KQ225" s="12"/>
      <c r="KR225" s="12"/>
      <c r="KS225" s="12"/>
      <c r="KT225" s="12"/>
      <c r="KU225" s="12"/>
      <c r="KV225" s="12"/>
      <c r="KW225" s="12"/>
      <c r="KX225" s="12"/>
      <c r="KY225" s="12"/>
      <c r="KZ225" s="12"/>
      <c r="LA225" s="12"/>
      <c r="LB225" s="12"/>
      <c r="LC225" s="12"/>
      <c r="LD225" s="12"/>
      <c r="LE225" s="12"/>
      <c r="LF225" s="12"/>
      <c r="LG225" s="12"/>
      <c r="LH225" s="12"/>
      <c r="LI225" s="12"/>
      <c r="LJ225" s="12"/>
      <c r="LK225" s="12"/>
      <c r="LL225" s="12"/>
      <c r="LM225" s="12"/>
      <c r="LN225" s="12"/>
      <c r="LO225" s="12"/>
      <c r="LP225" s="12"/>
      <c r="LQ225" s="12"/>
      <c r="LR225" s="12"/>
      <c r="LS225" s="12"/>
      <c r="LT225" s="12"/>
      <c r="LU225" s="12"/>
      <c r="LV225" s="12"/>
      <c r="LW225" s="12"/>
      <c r="LX225" s="12"/>
      <c r="LY225" s="12"/>
      <c r="LZ225" s="12"/>
      <c r="MA225" s="12"/>
      <c r="MB225" s="12"/>
      <c r="MC225" s="12"/>
      <c r="MD225" s="12"/>
      <c r="ME225" s="12"/>
      <c r="MF225" s="12"/>
      <c r="MG225" s="12"/>
      <c r="MH225" s="12"/>
      <c r="MI225" s="12"/>
      <c r="MJ225" s="12"/>
      <c r="MK225" s="12"/>
      <c r="ML225" s="12"/>
      <c r="MM225" s="12"/>
      <c r="MN225" s="12"/>
      <c r="MO225" s="12"/>
      <c r="MP225" s="12"/>
      <c r="MQ225" s="12"/>
      <c r="MR225" s="12"/>
      <c r="MS225" s="12"/>
      <c r="MT225" s="12"/>
      <c r="MU225" s="12"/>
      <c r="MV225" s="12"/>
      <c r="MW225" s="12"/>
      <c r="MX225" s="12"/>
      <c r="MY225" s="12"/>
      <c r="MZ225" s="12"/>
      <c r="NA225" s="12"/>
      <c r="NB225" s="12"/>
      <c r="NC225" s="12"/>
      <c r="ND225" s="12"/>
      <c r="NE225" s="12"/>
      <c r="NF225" s="12"/>
      <c r="NG225" s="12"/>
      <c r="NH225" s="12"/>
      <c r="NI225" s="12"/>
      <c r="NJ225" s="12"/>
      <c r="NK225" s="12"/>
      <c r="NL225" s="12"/>
      <c r="NM225" s="12"/>
      <c r="NN225" s="12"/>
      <c r="NO225" s="12"/>
      <c r="NP225" s="12"/>
      <c r="NQ225" s="12"/>
      <c r="NR225" s="12"/>
      <c r="NS225" s="12"/>
      <c r="NT225" s="12"/>
      <c r="NU225" s="12"/>
      <c r="NV225" s="12"/>
      <c r="NW225" s="12"/>
      <c r="NX225" s="12"/>
      <c r="NY225" s="12"/>
      <c r="NZ225" s="12"/>
      <c r="OA225" s="12"/>
      <c r="OB225" s="12"/>
      <c r="OC225" s="12"/>
      <c r="OD225" s="12"/>
      <c r="OE225" s="12"/>
      <c r="OF225" s="12"/>
      <c r="OG225" s="12"/>
      <c r="OH225" s="12"/>
      <c r="OI225" s="12"/>
      <c r="OJ225" s="12"/>
      <c r="OK225" s="12"/>
      <c r="OL225" s="12"/>
      <c r="OM225" s="12"/>
      <c r="ON225" s="12"/>
      <c r="OO225" s="12"/>
      <c r="OP225" s="12"/>
      <c r="OQ225" s="12"/>
      <c r="OR225" s="12"/>
      <c r="OS225" s="12"/>
      <c r="OT225" s="12"/>
      <c r="OU225" s="12"/>
      <c r="OV225" s="12"/>
      <c r="OW225" s="12"/>
      <c r="OX225" s="12"/>
      <c r="OY225" s="12"/>
      <c r="OZ225" s="12"/>
      <c r="PA225" s="12"/>
      <c r="PB225" s="12"/>
      <c r="PC225" s="12"/>
      <c r="PD225" s="12"/>
      <c r="PE225" s="12"/>
      <c r="PF225" s="12"/>
      <c r="PG225" s="12"/>
      <c r="PH225" s="12"/>
      <c r="PI225" s="12"/>
      <c r="PJ225" s="12"/>
      <c r="PK225" s="12"/>
      <c r="PL225" s="12"/>
      <c r="PM225" s="12"/>
      <c r="PN225" s="12"/>
      <c r="PO225" s="12"/>
      <c r="PP225" s="12"/>
      <c r="PQ225" s="12"/>
      <c r="PR225" s="12"/>
      <c r="PS225" s="12"/>
      <c r="PT225" s="12"/>
      <c r="PU225" s="12"/>
      <c r="PV225" s="12"/>
      <c r="PW225" s="12"/>
      <c r="PX225" s="12"/>
      <c r="PY225" s="12"/>
      <c r="PZ225" s="12"/>
      <c r="QA225" s="12"/>
      <c r="QB225" s="12"/>
      <c r="QC225" s="12"/>
      <c r="QD225" s="12"/>
      <c r="QE225" s="12"/>
      <c r="QF225" s="12"/>
      <c r="QG225" s="12"/>
      <c r="QH225" s="12"/>
      <c r="QI225" s="12"/>
      <c r="QJ225" s="12"/>
      <c r="QK225" s="12"/>
      <c r="QL225" s="12"/>
      <c r="QM225" s="12"/>
      <c r="QN225" s="12"/>
      <c r="QO225" s="12"/>
      <c r="QP225" s="12"/>
      <c r="QQ225" s="12"/>
      <c r="QR225" s="12"/>
      <c r="QS225" s="12"/>
      <c r="QT225" s="12"/>
      <c r="QU225" s="12"/>
      <c r="QV225" s="12"/>
      <c r="QW225" s="12"/>
      <c r="QX225" s="12"/>
      <c r="QY225" s="12"/>
      <c r="QZ225" s="12"/>
      <c r="RA225" s="12"/>
      <c r="RB225" s="12"/>
      <c r="RC225" s="12"/>
      <c r="RD225" s="12"/>
      <c r="RE225" s="12"/>
      <c r="RF225" s="12"/>
      <c r="RG225" s="12"/>
      <c r="RH225" s="12"/>
      <c r="RI225" s="12"/>
      <c r="RJ225" s="12"/>
      <c r="RK225" s="12"/>
      <c r="RL225" s="12"/>
      <c r="RM225" s="12"/>
      <c r="RN225" s="12"/>
      <c r="RO225" s="12"/>
      <c r="RP225" s="12"/>
      <c r="RQ225" s="12"/>
      <c r="RR225" s="12"/>
      <c r="RS225" s="12"/>
      <c r="RT225" s="12"/>
      <c r="RU225" s="12"/>
      <c r="RV225" s="12"/>
      <c r="RW225" s="12"/>
      <c r="RX225" s="12"/>
      <c r="RY225" s="12"/>
      <c r="RZ225" s="12"/>
      <c r="SA225" s="12"/>
      <c r="SB225" s="12"/>
      <c r="SC225" s="12"/>
      <c r="SD225" s="12"/>
      <c r="SE225" s="12"/>
      <c r="SF225" s="12"/>
      <c r="SG225" s="12"/>
      <c r="SH225" s="12"/>
      <c r="SI225" s="12"/>
      <c r="SJ225" s="12"/>
      <c r="SK225" s="12"/>
      <c r="SL225" s="12"/>
      <c r="SM225" s="12"/>
      <c r="SN225" s="12"/>
      <c r="SO225" s="12"/>
      <c r="SP225" s="12"/>
      <c r="SQ225" s="12"/>
      <c r="SR225" s="12"/>
      <c r="SS225" s="12"/>
      <c r="ST225" s="12"/>
      <c r="SU225" s="12"/>
      <c r="SV225" s="12"/>
      <c r="SW225" s="12"/>
      <c r="SX225" s="12"/>
      <c r="SY225" s="12"/>
      <c r="SZ225" s="12"/>
      <c r="TA225" s="12"/>
      <c r="TB225" s="12"/>
      <c r="TC225" s="12"/>
      <c r="TD225" s="12"/>
      <c r="TE225" s="12"/>
      <c r="TF225" s="12"/>
      <c r="TG225" s="12"/>
      <c r="TH225" s="12"/>
      <c r="TI225" s="12"/>
      <c r="TJ225" s="12"/>
      <c r="TK225" s="12"/>
      <c r="TL225" s="12"/>
      <c r="TM225" s="12"/>
      <c r="TN225" s="12"/>
      <c r="TO225" s="12"/>
      <c r="TP225" s="12"/>
      <c r="TQ225" s="12"/>
      <c r="TR225" s="12"/>
      <c r="TS225" s="12"/>
      <c r="TT225" s="12"/>
      <c r="TU225" s="12"/>
      <c r="TV225" s="12"/>
      <c r="TW225" s="12"/>
      <c r="TX225" s="12"/>
      <c r="TY225" s="12"/>
      <c r="TZ225" s="12"/>
      <c r="UA225" s="12"/>
      <c r="UB225" s="12"/>
      <c r="UC225" s="12"/>
      <c r="UD225" s="12"/>
      <c r="UE225" s="12"/>
      <c r="UF225" s="12"/>
      <c r="UG225" s="12"/>
      <c r="UH225" s="12"/>
      <c r="UI225" s="12"/>
      <c r="UJ225" s="12"/>
      <c r="UK225" s="12"/>
      <c r="UL225" s="12"/>
      <c r="UM225" s="12"/>
      <c r="UN225" s="12"/>
      <c r="UO225" s="12"/>
      <c r="UP225" s="12"/>
      <c r="UQ225" s="12"/>
      <c r="UR225" s="12"/>
      <c r="US225" s="12"/>
      <c r="UT225" s="12"/>
      <c r="UU225" s="12"/>
      <c r="UV225" s="12"/>
      <c r="UW225" s="12"/>
      <c r="UX225" s="12"/>
      <c r="UY225" s="12"/>
      <c r="UZ225" s="12"/>
      <c r="VA225" s="12"/>
      <c r="VB225" s="12"/>
      <c r="VC225" s="12"/>
      <c r="VD225" s="12"/>
      <c r="VE225" s="12"/>
      <c r="VF225" s="12"/>
      <c r="VG225" s="12"/>
      <c r="VH225" s="12"/>
      <c r="VI225" s="12"/>
      <c r="VJ225" s="12"/>
      <c r="VK225" s="12"/>
      <c r="VL225" s="12"/>
      <c r="VM225" s="12"/>
      <c r="VN225" s="12"/>
      <c r="VO225" s="12"/>
      <c r="VP225" s="12"/>
      <c r="VQ225" s="12"/>
      <c r="VR225" s="12"/>
      <c r="VS225" s="12"/>
      <c r="VT225" s="12"/>
      <c r="VU225" s="12"/>
      <c r="VV225" s="12"/>
      <c r="VW225" s="12"/>
      <c r="VX225" s="12"/>
      <c r="VY225" s="12"/>
      <c r="VZ225" s="12"/>
      <c r="WA225" s="12"/>
      <c r="WB225" s="12"/>
      <c r="WC225" s="12"/>
      <c r="WD225" s="12"/>
      <c r="WE225" s="12"/>
      <c r="WF225" s="12"/>
      <c r="WG225" s="12"/>
      <c r="WH225" s="12"/>
      <c r="WI225" s="12"/>
      <c r="WJ225" s="12"/>
      <c r="WK225" s="12"/>
      <c r="WL225" s="12"/>
      <c r="WM225" s="12"/>
      <c r="WN225" s="12"/>
      <c r="WO225" s="12"/>
      <c r="WP225" s="12"/>
      <c r="WQ225" s="12"/>
      <c r="WR225" s="12"/>
      <c r="WS225" s="12"/>
      <c r="WT225" s="12"/>
      <c r="WU225" s="12"/>
      <c r="WV225" s="12"/>
      <c r="WW225" s="12"/>
      <c r="WX225" s="12"/>
      <c r="WY225" s="12"/>
      <c r="WZ225" s="12"/>
      <c r="XA225" s="12"/>
      <c r="XB225" s="12"/>
      <c r="XC225" s="12"/>
      <c r="XD225" s="12"/>
      <c r="XE225" s="12"/>
      <c r="XF225" s="12"/>
      <c r="XG225" s="12"/>
      <c r="XH225" s="12"/>
      <c r="XI225" s="12"/>
      <c r="XJ225" s="12"/>
      <c r="XK225" s="12"/>
      <c r="XL225" s="12"/>
      <c r="XM225" s="12"/>
      <c r="XN225" s="12"/>
      <c r="XO225" s="12"/>
      <c r="XP225" s="12"/>
      <c r="XQ225" s="12"/>
      <c r="XR225" s="12"/>
      <c r="XS225" s="12"/>
      <c r="XT225" s="12"/>
      <c r="XU225" s="12"/>
      <c r="XV225" s="12"/>
      <c r="XW225" s="12"/>
      <c r="XX225" s="12"/>
      <c r="XY225" s="12"/>
      <c r="XZ225" s="12"/>
      <c r="YA225" s="12"/>
      <c r="YB225" s="12"/>
      <c r="YC225" s="12"/>
      <c r="YD225" s="12"/>
      <c r="YE225" s="12"/>
      <c r="YF225" s="12"/>
      <c r="YG225" s="12"/>
      <c r="YH225" s="12"/>
      <c r="YI225" s="12"/>
      <c r="YJ225" s="12"/>
      <c r="YK225" s="12"/>
      <c r="YL225" s="12"/>
      <c r="YM225" s="12"/>
      <c r="YN225" s="12"/>
      <c r="YO225" s="12"/>
      <c r="YP225" s="12"/>
      <c r="YQ225" s="12"/>
      <c r="YR225" s="12"/>
      <c r="YS225" s="12"/>
      <c r="YT225" s="12"/>
      <c r="YU225" s="12"/>
      <c r="YV225" s="12"/>
      <c r="YW225" s="12"/>
      <c r="YX225" s="12"/>
      <c r="YY225" s="12"/>
      <c r="YZ225" s="12"/>
      <c r="ZA225" s="12"/>
      <c r="ZB225" s="12"/>
      <c r="ZC225" s="12"/>
      <c r="ZD225" s="12"/>
      <c r="ZE225" s="12"/>
      <c r="ZF225" s="12"/>
      <c r="ZG225" s="12"/>
      <c r="ZH225" s="12"/>
      <c r="ZI225" s="12"/>
      <c r="ZJ225" s="12"/>
      <c r="ZK225" s="12"/>
      <c r="ZL225" s="12"/>
      <c r="ZM225" s="12"/>
      <c r="ZN225" s="12"/>
      <c r="ZO225" s="12"/>
      <c r="ZP225" s="12"/>
      <c r="ZQ225" s="12"/>
      <c r="ZR225" s="12"/>
      <c r="ZS225" s="12"/>
      <c r="ZT225" s="12"/>
      <c r="ZU225" s="12"/>
      <c r="ZV225" s="12"/>
      <c r="ZW225" s="12"/>
      <c r="ZX225" s="12"/>
      <c r="ZY225" s="12"/>
      <c r="ZZ225" s="12"/>
      <c r="AAA225" s="12"/>
      <c r="AAB225" s="12"/>
      <c r="AAC225" s="12"/>
      <c r="AAD225" s="12"/>
      <c r="AAE225" s="12"/>
      <c r="AAF225" s="12"/>
      <c r="AAG225" s="12"/>
      <c r="AAH225" s="12"/>
      <c r="AAI225" s="12"/>
      <c r="AAJ225" s="12"/>
      <c r="AAK225" s="12"/>
      <c r="AAL225" s="12"/>
      <c r="AAM225" s="12"/>
      <c r="AAN225" s="12"/>
      <c r="AAO225" s="12"/>
      <c r="AAP225" s="12"/>
      <c r="AAQ225" s="12"/>
      <c r="AAR225" s="12"/>
      <c r="AAS225" s="12"/>
      <c r="AAT225" s="12"/>
      <c r="AAU225" s="12"/>
      <c r="AAV225" s="12"/>
      <c r="AAW225" s="12"/>
      <c r="AAX225" s="12"/>
      <c r="AAY225" s="12"/>
      <c r="AAZ225" s="12"/>
      <c r="ABA225" s="12"/>
      <c r="ABB225" s="12"/>
      <c r="ABC225" s="12"/>
      <c r="ABD225" s="12"/>
      <c r="ABE225" s="12"/>
      <c r="ABF225" s="12"/>
      <c r="ABG225" s="12"/>
      <c r="ABH225" s="12"/>
      <c r="ABI225" s="12"/>
      <c r="ABJ225" s="12"/>
      <c r="ABK225" s="12"/>
      <c r="ABL225" s="12"/>
      <c r="ABM225" s="12"/>
      <c r="ABN225" s="12"/>
      <c r="ABO225" s="12"/>
      <c r="ABP225" s="12"/>
      <c r="ABQ225" s="12"/>
      <c r="ABR225" s="12"/>
      <c r="ABS225" s="12"/>
      <c r="ABT225" s="12"/>
      <c r="ABU225" s="12"/>
      <c r="ABV225" s="12"/>
      <c r="ABW225" s="12"/>
      <c r="ABX225" s="12"/>
      <c r="ABY225" s="12"/>
      <c r="ABZ225" s="12"/>
      <c r="ACA225" s="12"/>
      <c r="ACB225" s="12"/>
      <c r="ACC225" s="12"/>
      <c r="ACD225" s="12"/>
      <c r="ACE225" s="12"/>
      <c r="ACF225" s="12"/>
      <c r="ACG225" s="12"/>
      <c r="ACH225" s="12"/>
      <c r="ACI225" s="12"/>
      <c r="ACJ225" s="12"/>
      <c r="ACK225" s="12"/>
      <c r="ACL225" s="12"/>
      <c r="ACM225" s="12"/>
      <c r="ACN225" s="12"/>
      <c r="ACO225" s="12"/>
      <c r="ACP225" s="12"/>
      <c r="ACQ225" s="12"/>
      <c r="ACR225" s="12"/>
      <c r="ACS225" s="12"/>
      <c r="ACT225" s="12"/>
      <c r="ACU225" s="12"/>
      <c r="ACV225" s="12"/>
      <c r="ACW225" s="12"/>
      <c r="ACX225" s="12"/>
      <c r="ACY225" s="12"/>
      <c r="ACZ225" s="12"/>
      <c r="ADA225" s="12"/>
      <c r="ADB225" s="12"/>
      <c r="ADC225" s="12"/>
      <c r="ADD225" s="12"/>
      <c r="ADE225" s="12"/>
      <c r="ADF225" s="12"/>
      <c r="ADG225" s="12"/>
      <c r="ADH225" s="12"/>
      <c r="ADI225" s="12"/>
      <c r="ADJ225" s="12"/>
      <c r="ADK225" s="12"/>
      <c r="ADL225" s="12"/>
      <c r="ADM225" s="12"/>
      <c r="ADN225" s="12"/>
      <c r="ADO225" s="12"/>
      <c r="ADP225" s="12"/>
      <c r="ADQ225" s="12"/>
      <c r="ADR225" s="12"/>
      <c r="ADS225" s="12"/>
      <c r="ADT225" s="12"/>
      <c r="ADU225" s="12"/>
      <c r="ADV225" s="12"/>
      <c r="ADW225" s="12"/>
      <c r="ADX225" s="12"/>
      <c r="ADY225" s="12"/>
      <c r="ADZ225" s="12"/>
      <c r="AEA225" s="12"/>
      <c r="AEB225" s="12"/>
      <c r="AEC225" s="12"/>
      <c r="AED225" s="12"/>
      <c r="AEE225" s="12"/>
      <c r="AEF225" s="12"/>
      <c r="AEG225" s="12"/>
      <c r="AEH225" s="12"/>
      <c r="AEI225" s="12"/>
      <c r="AEJ225" s="12"/>
      <c r="AEK225" s="12"/>
      <c r="AEL225" s="12"/>
      <c r="AEM225" s="12"/>
      <c r="AEN225" s="12"/>
      <c r="AEO225" s="12"/>
      <c r="AEP225" s="12"/>
      <c r="AEQ225" s="12"/>
      <c r="AER225" s="12"/>
      <c r="AES225" s="12"/>
      <c r="AET225" s="12"/>
      <c r="AEU225" s="12"/>
      <c r="AEV225" s="12"/>
      <c r="AEW225" s="12"/>
      <c r="AEX225" s="12"/>
      <c r="AEY225" s="12"/>
      <c r="AEZ225" s="12"/>
      <c r="AFA225" s="12"/>
      <c r="AFB225" s="12"/>
      <c r="AFC225" s="12"/>
      <c r="AFD225" s="12"/>
      <c r="AFE225" s="12"/>
      <c r="AFF225" s="12"/>
      <c r="AFG225" s="12"/>
      <c r="AFH225" s="12"/>
      <c r="AFI225" s="12"/>
      <c r="AFJ225" s="12"/>
      <c r="AFK225" s="12"/>
      <c r="AFL225" s="12"/>
      <c r="AFM225" s="12"/>
      <c r="AFN225" s="12"/>
      <c r="AFO225" s="12"/>
      <c r="AFP225" s="12"/>
      <c r="AFQ225" s="12"/>
      <c r="AFR225" s="12"/>
      <c r="AFS225" s="12"/>
      <c r="AFT225" s="12"/>
      <c r="AFU225" s="12"/>
      <c r="AFV225" s="12"/>
      <c r="AFW225" s="12"/>
      <c r="AFX225" s="12"/>
      <c r="AFY225" s="12"/>
      <c r="AFZ225" s="12"/>
      <c r="AGA225" s="12"/>
      <c r="AGB225" s="12"/>
      <c r="AGC225" s="12"/>
      <c r="AGD225" s="12"/>
      <c r="AGE225" s="12"/>
      <c r="AGF225" s="12"/>
      <c r="AGG225" s="12"/>
      <c r="AGH225" s="12"/>
      <c r="AGI225" s="12"/>
      <c r="AGJ225" s="12"/>
      <c r="AGK225" s="12"/>
      <c r="AGL225" s="12"/>
      <c r="AGM225" s="12"/>
      <c r="AGN225" s="12"/>
      <c r="AGO225" s="12"/>
      <c r="AGP225" s="12"/>
      <c r="AGQ225" s="12"/>
      <c r="AGR225" s="12"/>
      <c r="AGS225" s="12"/>
      <c r="AGT225" s="12"/>
      <c r="AGU225" s="12"/>
      <c r="AGV225" s="12"/>
      <c r="AGW225" s="12"/>
      <c r="AGX225" s="12"/>
      <c r="AGY225" s="12"/>
      <c r="AGZ225" s="12"/>
      <c r="AHA225" s="12"/>
      <c r="AHB225" s="12"/>
      <c r="AHC225" s="12"/>
      <c r="AHD225" s="12"/>
      <c r="AHE225" s="12"/>
      <c r="AHF225" s="12"/>
      <c r="AHG225" s="12"/>
      <c r="AHH225" s="12"/>
      <c r="AHI225" s="12"/>
      <c r="AHJ225" s="12"/>
      <c r="AHK225" s="12"/>
      <c r="AHL225" s="12"/>
      <c r="AHM225" s="12"/>
      <c r="AHN225" s="12"/>
      <c r="AHO225" s="12"/>
      <c r="AHP225" s="12"/>
      <c r="AHQ225" s="12"/>
      <c r="AHR225" s="12"/>
      <c r="AHS225" s="12"/>
      <c r="AHT225" s="12"/>
      <c r="AHU225" s="12"/>
      <c r="AHV225" s="12"/>
      <c r="AHW225" s="12"/>
      <c r="AHX225" s="12"/>
      <c r="AHY225" s="12"/>
      <c r="AHZ225" s="12"/>
      <c r="AIA225" s="12"/>
      <c r="AIB225" s="12"/>
      <c r="AIC225" s="12"/>
      <c r="AID225" s="12"/>
      <c r="AIE225" s="12"/>
      <c r="AIF225" s="12"/>
      <c r="AIG225" s="12"/>
      <c r="AIH225" s="12"/>
      <c r="AII225" s="12"/>
      <c r="AIJ225" s="12"/>
      <c r="AIK225" s="12"/>
      <c r="AIL225" s="12"/>
      <c r="AIM225" s="12"/>
      <c r="AIN225" s="12"/>
      <c r="AIO225" s="12"/>
      <c r="AIP225" s="12"/>
      <c r="AIQ225" s="12"/>
      <c r="AIR225" s="12"/>
      <c r="AIS225" s="12"/>
      <c r="AIT225" s="12"/>
      <c r="AIU225" s="12"/>
      <c r="AIV225" s="12"/>
      <c r="AIW225" s="12"/>
      <c r="AIX225" s="12"/>
      <c r="AIY225" s="12"/>
      <c r="AIZ225" s="12"/>
      <c r="AJA225" s="12"/>
      <c r="AJB225" s="12"/>
      <c r="AJC225" s="12"/>
      <c r="AJD225" s="12"/>
      <c r="AJE225" s="12"/>
      <c r="AJF225" s="12"/>
      <c r="AJG225" s="12"/>
      <c r="AJH225" s="12"/>
      <c r="AJI225" s="12"/>
      <c r="AJJ225" s="12"/>
      <c r="AJK225" s="12"/>
      <c r="AJL225" s="12"/>
      <c r="AJM225" s="12"/>
      <c r="AJN225" s="12"/>
      <c r="AJO225" s="12"/>
      <c r="AJP225" s="12"/>
      <c r="AJQ225" s="12"/>
      <c r="AJR225" s="12"/>
      <c r="AJS225" s="12"/>
      <c r="AJT225" s="12"/>
      <c r="AJU225" s="12"/>
      <c r="AJV225" s="12"/>
      <c r="AJW225" s="12"/>
      <c r="AJX225" s="12"/>
      <c r="AJY225" s="12"/>
      <c r="AJZ225" s="12"/>
      <c r="AKA225" s="12"/>
      <c r="AKB225" s="12"/>
      <c r="AKC225" s="12"/>
      <c r="AKD225" s="12"/>
      <c r="AKE225" s="12"/>
      <c r="AKF225" s="12"/>
      <c r="AKG225" s="12"/>
      <c r="AKH225" s="12"/>
      <c r="AKI225" s="12"/>
      <c r="AKJ225" s="12"/>
      <c r="AKK225" s="12"/>
      <c r="AKL225" s="12"/>
      <c r="AKM225" s="12"/>
      <c r="AKN225" s="12"/>
      <c r="AKO225" s="12"/>
      <c r="AKP225" s="12"/>
      <c r="AKQ225" s="12"/>
      <c r="AKR225" s="12"/>
      <c r="AKS225" s="12"/>
      <c r="AKT225" s="12"/>
      <c r="AKU225" s="12"/>
      <c r="AKV225" s="12"/>
      <c r="AKW225" s="12"/>
      <c r="AKX225" s="12"/>
      <c r="AKY225" s="12"/>
      <c r="AKZ225" s="12"/>
      <c r="ALA225" s="12"/>
      <c r="ALB225" s="12"/>
      <c r="ALC225" s="12"/>
      <c r="ALD225" s="12"/>
      <c r="ALE225" s="12"/>
      <c r="ALF225" s="12"/>
      <c r="ALG225" s="12"/>
      <c r="ALH225" s="12"/>
      <c r="ALI225" s="12"/>
      <c r="ALJ225" s="12"/>
      <c r="ALK225" s="12"/>
      <c r="ALL225" s="12"/>
      <c r="ALM225" s="12"/>
      <c r="ALN225" s="12"/>
      <c r="ALO225" s="12"/>
      <c r="ALP225" s="12"/>
      <c r="ALQ225" s="12"/>
      <c r="ALR225" s="12"/>
      <c r="ALS225" s="12"/>
      <c r="ALT225" s="12"/>
      <c r="ALU225" s="12"/>
      <c r="ALV225" s="12"/>
      <c r="ALW225" s="12"/>
      <c r="ALX225" s="12"/>
      <c r="ALY225" s="12"/>
      <c r="ALZ225" s="12"/>
      <c r="AMA225" s="12"/>
      <c r="AMB225" s="12"/>
      <c r="AMC225" s="12"/>
      <c r="AMD225" s="12"/>
      <c r="AME225" s="12"/>
      <c r="AMF225" s="12"/>
      <c r="AMG225" s="12"/>
      <c r="AMH225" s="12"/>
      <c r="AMI225" s="12"/>
      <c r="AMJ225" s="12"/>
    </row>
    <row r="226" spans="1:1024" s="12" customFormat="1" ht="15" hidden="1" x14ac:dyDescent="0.2">
      <c r="A226" s="118">
        <v>11</v>
      </c>
      <c r="B226" s="32"/>
      <c r="C226" s="119" t="s">
        <v>243</v>
      </c>
      <c r="D226" s="99" t="s">
        <v>206</v>
      </c>
      <c r="E226" s="120"/>
      <c r="F226" s="7"/>
      <c r="G226" s="7"/>
      <c r="H226" s="7"/>
      <c r="I226" s="7"/>
      <c r="J226" s="7"/>
      <c r="K226" s="7"/>
      <c r="L226" s="7"/>
      <c r="M226" s="7"/>
      <c r="N226" s="7"/>
      <c r="O226" s="2"/>
      <c r="P226" s="2"/>
      <c r="Q226" s="2"/>
      <c r="R226" s="2"/>
      <c r="S226" s="2"/>
      <c r="T226" s="2"/>
      <c r="U226" s="2"/>
      <c r="V226" s="2"/>
      <c r="W226" s="9"/>
      <c r="X226" s="10"/>
      <c r="Y226" s="10"/>
      <c r="Z226" s="11"/>
    </row>
    <row r="227" spans="1:1024" s="12" customFormat="1" hidden="1" x14ac:dyDescent="0.25">
      <c r="A227" s="1"/>
      <c r="B227" s="73"/>
      <c r="C227" s="74"/>
      <c r="D227" s="75"/>
      <c r="E227" s="5"/>
      <c r="F227" s="7"/>
      <c r="G227" s="7"/>
      <c r="H227" s="7"/>
      <c r="I227" s="7"/>
      <c r="J227" s="7"/>
      <c r="K227" s="7"/>
      <c r="L227" s="7"/>
      <c r="M227" s="7"/>
      <c r="N227" s="7"/>
      <c r="O227" s="2"/>
      <c r="P227" s="2"/>
      <c r="Q227" s="2"/>
      <c r="R227" s="2"/>
      <c r="S227" s="2"/>
      <c r="T227" s="2"/>
      <c r="U227" s="2"/>
      <c r="V227" s="2"/>
      <c r="W227" s="9"/>
      <c r="X227" s="10"/>
      <c r="Y227" s="10"/>
      <c r="Z227" s="11"/>
    </row>
    <row r="228" spans="1:1024" s="12" customFormat="1" hidden="1" x14ac:dyDescent="0.25">
      <c r="A228" s="1"/>
      <c r="B228" s="2"/>
      <c r="C228" s="3"/>
      <c r="D228" s="4"/>
      <c r="E228" s="5"/>
      <c r="F228" s="7"/>
      <c r="G228" s="7"/>
      <c r="H228" s="7"/>
      <c r="I228" s="7"/>
      <c r="J228" s="7"/>
      <c r="K228" s="7"/>
      <c r="L228" s="7"/>
      <c r="M228" s="7"/>
      <c r="N228" s="7"/>
      <c r="O228" s="2"/>
      <c r="P228" s="2"/>
      <c r="Q228" s="2"/>
      <c r="R228" s="2"/>
      <c r="S228" s="2"/>
      <c r="T228" s="2"/>
      <c r="U228" s="2"/>
      <c r="V228" s="2"/>
      <c r="W228" s="9"/>
      <c r="X228" s="10"/>
      <c r="Y228" s="10"/>
      <c r="Z228" s="11"/>
    </row>
    <row r="229" spans="1:1024" s="12" customFormat="1" ht="31.5" hidden="1" x14ac:dyDescent="0.25">
      <c r="A229" s="1"/>
      <c r="B229" s="2"/>
      <c r="C229" s="121" t="s">
        <v>244</v>
      </c>
      <c r="D229" s="4"/>
      <c r="E229" s="5"/>
      <c r="F229" s="7"/>
      <c r="G229" s="7"/>
      <c r="H229" s="7"/>
      <c r="I229" s="7"/>
      <c r="J229" s="7"/>
      <c r="K229" s="7"/>
      <c r="L229" s="7"/>
      <c r="M229" s="7"/>
      <c r="N229" s="7"/>
      <c r="O229" s="2"/>
      <c r="P229" s="2"/>
      <c r="Q229" s="2"/>
      <c r="R229" s="2"/>
      <c r="S229" s="2"/>
      <c r="T229" s="2"/>
      <c r="U229" s="2"/>
      <c r="V229" s="2"/>
      <c r="W229" s="9"/>
      <c r="X229" s="10"/>
      <c r="Y229" s="10"/>
      <c r="Z229" s="11"/>
    </row>
    <row r="230" spans="1:1024" s="12" customFormat="1" ht="30" hidden="1" x14ac:dyDescent="0.2">
      <c r="A230" s="118">
        <v>1</v>
      </c>
      <c r="B230" s="32"/>
      <c r="C230" s="119" t="s">
        <v>245</v>
      </c>
      <c r="D230" s="99" t="s">
        <v>206</v>
      </c>
      <c r="E230" s="5"/>
      <c r="F230" s="7"/>
      <c r="G230" s="7"/>
      <c r="H230" s="7"/>
      <c r="I230" s="7"/>
      <c r="J230" s="7"/>
      <c r="K230" s="7"/>
      <c r="L230" s="7"/>
      <c r="M230" s="7"/>
      <c r="N230" s="7"/>
      <c r="O230" s="2"/>
      <c r="P230" s="2"/>
      <c r="Q230" s="2"/>
      <c r="R230" s="2"/>
      <c r="S230" s="2"/>
      <c r="T230" s="2"/>
      <c r="U230" s="2"/>
      <c r="V230" s="2"/>
      <c r="W230" s="9"/>
      <c r="X230" s="10"/>
      <c r="Y230" s="10"/>
      <c r="Z230" s="11"/>
    </row>
    <row r="231" spans="1:1024" s="12" customFormat="1" x14ac:dyDescent="0.25">
      <c r="A231" s="1"/>
      <c r="B231" s="2"/>
      <c r="C231" s="3"/>
      <c r="D231" s="122"/>
      <c r="E231" s="5"/>
      <c r="F231" s="7"/>
      <c r="G231" s="7"/>
      <c r="H231" s="7"/>
      <c r="I231" s="7"/>
      <c r="J231" s="7"/>
      <c r="K231" s="7"/>
      <c r="L231" s="7"/>
      <c r="M231" s="7"/>
      <c r="N231" s="7"/>
      <c r="O231" s="2"/>
      <c r="P231" s="2"/>
      <c r="Q231" s="2"/>
      <c r="R231" s="2"/>
      <c r="S231" s="2"/>
      <c r="T231" s="2"/>
      <c r="U231" s="2"/>
      <c r="V231" s="2"/>
      <c r="W231" s="9"/>
      <c r="X231" s="10"/>
      <c r="Y231" s="10"/>
      <c r="Z231" s="11"/>
    </row>
  </sheetData>
  <autoFilter ref="A12:AMJ178"/>
  <sortState ref="A14:AA178">
    <sortCondition descending="1" ref="F14:F178"/>
  </sortState>
  <mergeCells count="21">
    <mergeCell ref="B3:Y3"/>
    <mergeCell ref="B4:Y4"/>
    <mergeCell ref="B5:Y5"/>
    <mergeCell ref="A8:A11"/>
    <mergeCell ref="B8:B11"/>
    <mergeCell ref="C8:C11"/>
    <mergeCell ref="D8:D11"/>
    <mergeCell ref="E8:E11"/>
    <mergeCell ref="F8:N8"/>
    <mergeCell ref="O8:W8"/>
    <mergeCell ref="W10:W11"/>
    <mergeCell ref="X8:Y8"/>
    <mergeCell ref="F9:F11"/>
    <mergeCell ref="G9:N9"/>
    <mergeCell ref="O9:O11"/>
    <mergeCell ref="P9:W9"/>
    <mergeCell ref="X9:X11"/>
    <mergeCell ref="Y9:Y11"/>
    <mergeCell ref="G10:M10"/>
    <mergeCell ref="N10:N11"/>
    <mergeCell ref="P10:V10"/>
  </mergeCells>
  <pageMargins left="0.70866141732283505" right="0.70866141732283505" top="0.74803149606299202" bottom="0.74803149606299202" header="0.511811023622047" footer="0.511811023622047"/>
  <pageSetup paperSize="8" scale="10" firstPageNumber="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executie proiecte semnificative</vt:lpstr>
      <vt:lpstr>'executie proiecte semnificative'!Print_Titles</vt:lpstr>
    </vt:vector>
  </TitlesOfParts>
  <Company>Ministerul Finantelor Publice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ANA-MARIA GRADU</dc:creator>
  <cp:lastModifiedBy>CRISTINA OANCEA</cp:lastModifiedBy>
  <cp:lastPrinted>2022-03-11T10:56:46Z</cp:lastPrinted>
  <dcterms:created xsi:type="dcterms:W3CDTF">2022-03-11T09:36:45Z</dcterms:created>
  <dcterms:modified xsi:type="dcterms:W3CDTF">2022-03-21T07:38:29Z</dcterms:modified>
</cp:coreProperties>
</file>