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FP2756\retea\1 Zamfir\2022\RAPORT INVESTITII TRIM I 2022-2021\"/>
    </mc:Choice>
  </mc:AlternateContent>
  <bookViews>
    <workbookView xWindow="0" yWindow="0" windowWidth="16380" windowHeight="8190" tabRatio="261"/>
  </bookViews>
  <sheets>
    <sheet name="Bgt Martie 2022" sheetId="4" r:id="rId1"/>
    <sheet name="Sheet1" sheetId="5" r:id="rId2"/>
  </sheets>
  <definedNames>
    <definedName name="__xlfn_IFERROR">#N/A</definedName>
    <definedName name="Excel_BuiltIn__FilterDatabase" localSheetId="0">'Bgt Martie 2022'!$A$10:$R$58</definedName>
  </definedNames>
  <calcPr calcId="152511"/>
</workbook>
</file>

<file path=xl/calcChain.xml><?xml version="1.0" encoding="utf-8"?>
<calcChain xmlns="http://schemas.openxmlformats.org/spreadsheetml/2006/main">
  <c r="L65" i="4" l="1"/>
  <c r="L61" i="4"/>
  <c r="L62" i="4"/>
  <c r="L63" i="4"/>
  <c r="L64" i="4"/>
  <c r="L60" i="4"/>
  <c r="J9" i="4" l="1"/>
  <c r="I9" i="4"/>
  <c r="H9" i="4"/>
  <c r="G9" i="4"/>
  <c r="F9" i="4"/>
  <c r="E9" i="4"/>
  <c r="C9" i="4"/>
  <c r="D65" i="4"/>
  <c r="D63" i="4"/>
  <c r="D60" i="4"/>
  <c r="L33" i="4" l="1"/>
  <c r="L34" i="4"/>
  <c r="L56" i="4" l="1"/>
  <c r="L57" i="4"/>
  <c r="L58" i="4"/>
  <c r="L59" i="4"/>
  <c r="L46" i="4"/>
  <c r="L47" i="4"/>
  <c r="L43" i="4"/>
  <c r="L44" i="4"/>
  <c r="L21" i="4" l="1"/>
  <c r="L17" i="4"/>
  <c r="D59" i="4" l="1"/>
  <c r="D56" i="4"/>
  <c r="D46" i="4"/>
  <c r="D43" i="4"/>
  <c r="R9" i="4"/>
  <c r="B83" i="5" s="1"/>
  <c r="Q9" i="4"/>
  <c r="B82" i="5" s="1"/>
  <c r="P9" i="4"/>
  <c r="B81" i="5" s="1"/>
  <c r="O9" i="4"/>
  <c r="B80" i="5" s="1"/>
  <c r="N9" i="4"/>
  <c r="B79" i="5" s="1"/>
  <c r="M9" i="4"/>
  <c r="B78" i="5" s="1"/>
  <c r="K9" i="4"/>
  <c r="D64" i="4" l="1"/>
  <c r="B9" i="5" l="1"/>
  <c r="B8" i="5"/>
  <c r="B7" i="5"/>
  <c r="B6" i="5"/>
  <c r="B5" i="5"/>
  <c r="B4" i="5"/>
  <c r="B52" i="5" l="1"/>
  <c r="D61" i="4" l="1"/>
  <c r="D58" i="4" l="1"/>
  <c r="B3" i="5" l="1"/>
  <c r="D4" i="5" l="1"/>
  <c r="D8" i="5"/>
  <c r="D6" i="5"/>
  <c r="D9" i="5"/>
  <c r="B10" i="5"/>
  <c r="D10" i="5" s="1"/>
  <c r="D7" i="5"/>
  <c r="D5" i="5"/>
  <c r="D41" i="4"/>
  <c r="L55" i="4" l="1"/>
  <c r="L54" i="4"/>
  <c r="L53" i="4"/>
  <c r="L52" i="4"/>
  <c r="L51" i="4"/>
  <c r="L50" i="4"/>
  <c r="L49" i="4"/>
  <c r="L48" i="4"/>
  <c r="L45" i="4"/>
  <c r="L42" i="4"/>
  <c r="L41" i="4"/>
  <c r="L40" i="4"/>
  <c r="L39" i="4"/>
  <c r="L38" i="4"/>
  <c r="L37" i="4"/>
  <c r="L36" i="4"/>
  <c r="L35" i="4"/>
  <c r="L32" i="4"/>
  <c r="L31" i="4"/>
  <c r="L30" i="4"/>
  <c r="L29" i="4"/>
  <c r="L28" i="4"/>
  <c r="L27" i="4"/>
  <c r="L26" i="4"/>
  <c r="L25" i="4"/>
  <c r="L24" i="4"/>
  <c r="L23" i="4"/>
  <c r="L22" i="4"/>
  <c r="L20" i="4"/>
  <c r="L19" i="4"/>
  <c r="L18" i="4"/>
  <c r="L16" i="4"/>
  <c r="L15" i="4"/>
  <c r="L14" i="4"/>
  <c r="L13" i="4"/>
  <c r="L12" i="4"/>
  <c r="L11" i="4"/>
  <c r="L10" i="4"/>
  <c r="D62" i="4"/>
  <c r="D57" i="4"/>
  <c r="D55" i="4"/>
  <c r="D54" i="4"/>
  <c r="D53" i="4"/>
  <c r="D52" i="4"/>
  <c r="D51" i="4"/>
  <c r="D50" i="4"/>
  <c r="D49" i="4"/>
  <c r="D48" i="4"/>
  <c r="D47" i="4"/>
  <c r="D45" i="4"/>
  <c r="D44" i="4"/>
  <c r="D42" i="4"/>
  <c r="D40" i="4"/>
  <c r="D39" i="4"/>
  <c r="D38" i="4"/>
  <c r="D37" i="4"/>
  <c r="D36" i="4"/>
  <c r="D35" i="4"/>
  <c r="D34" i="4"/>
  <c r="C9" i="5" s="1"/>
  <c r="D33" i="4"/>
  <c r="C7" i="5" s="1"/>
  <c r="D32" i="4"/>
  <c r="D16" i="4"/>
  <c r="D15" i="4"/>
  <c r="D14" i="4"/>
  <c r="D13" i="4"/>
  <c r="D12" i="4"/>
  <c r="D11" i="4"/>
  <c r="D10" i="4"/>
  <c r="B54" i="5"/>
  <c r="B56" i="5"/>
  <c r="B55" i="5"/>
  <c r="B51" i="5"/>
  <c r="L9" i="4" l="1"/>
  <c r="B77" i="5" s="1"/>
  <c r="C6" i="5"/>
  <c r="D20" i="4"/>
  <c r="D21" i="4"/>
  <c r="D19" i="4"/>
  <c r="D22" i="4"/>
  <c r="D28" i="4"/>
  <c r="D31" i="4"/>
  <c r="D18" i="4"/>
  <c r="D29" i="4"/>
  <c r="D30" i="4"/>
  <c r="C8" i="5" s="1"/>
  <c r="D25" i="4"/>
  <c r="D17" i="4"/>
  <c r="D24" i="4"/>
  <c r="D27" i="4"/>
  <c r="D26" i="4"/>
  <c r="C5" i="5" s="1"/>
  <c r="B53" i="5"/>
  <c r="D23" i="4"/>
  <c r="C4" i="5" s="1"/>
  <c r="D9" i="4" l="1"/>
  <c r="C3" i="5" s="1"/>
  <c r="C78" i="5"/>
  <c r="C79" i="5"/>
  <c r="C82" i="5"/>
  <c r="C83" i="5"/>
  <c r="C81" i="5"/>
  <c r="C80" i="5"/>
  <c r="C77" i="5" l="1"/>
  <c r="B50" i="5"/>
  <c r="C52" i="5" s="1"/>
  <c r="E4" i="5"/>
  <c r="E9" i="5"/>
  <c r="E6" i="5"/>
  <c r="E7" i="5"/>
  <c r="C10" i="5"/>
  <c r="E10" i="5" s="1"/>
  <c r="E5" i="5"/>
  <c r="E8" i="5"/>
  <c r="C54" i="5" l="1"/>
  <c r="C53" i="5"/>
  <c r="C51" i="5"/>
  <c r="C55" i="5"/>
  <c r="C56" i="5"/>
  <c r="C50" i="5" l="1"/>
</calcChain>
</file>

<file path=xl/sharedStrings.xml><?xml version="1.0" encoding="utf-8"?>
<sst xmlns="http://schemas.openxmlformats.org/spreadsheetml/2006/main" count="152" uniqueCount="133">
  <si>
    <t>Cod OPC</t>
  </si>
  <si>
    <t>Ordonator principal de credite</t>
  </si>
  <si>
    <t>Titlul 51</t>
  </si>
  <si>
    <t>Titlul 55</t>
  </si>
  <si>
    <t>Titlul 56</t>
  </si>
  <si>
    <t>Titlul 65</t>
  </si>
  <si>
    <t>Titlul 71</t>
  </si>
  <si>
    <t>01</t>
  </si>
  <si>
    <t>Administratia Prezidentiala</t>
  </si>
  <si>
    <t>02</t>
  </si>
  <si>
    <t>Senatul Romaniei</t>
  </si>
  <si>
    <t>03</t>
  </si>
  <si>
    <t>Camera Deputatilor</t>
  </si>
  <si>
    <t>04</t>
  </si>
  <si>
    <t>Inalta Curte de Casatie si Justitie</t>
  </si>
  <si>
    <t>05</t>
  </si>
  <si>
    <t>Curtea Constitutionala</t>
  </si>
  <si>
    <t>06</t>
  </si>
  <si>
    <t>Consiliul Legislativ</t>
  </si>
  <si>
    <t>07</t>
  </si>
  <si>
    <t>Curtea de Conturi</t>
  </si>
  <si>
    <t>08</t>
  </si>
  <si>
    <t>09</t>
  </si>
  <si>
    <t>Avocatul Poporului</t>
  </si>
  <si>
    <t>10</t>
  </si>
  <si>
    <t>Consiliul National pentru Studierea Arhivelor Securitatii</t>
  </si>
  <si>
    <t>11</t>
  </si>
  <si>
    <t>Consiliul National al Audiovizualului</t>
  </si>
  <si>
    <t>13</t>
  </si>
  <si>
    <t>Secretariatul General al Guvernului</t>
  </si>
  <si>
    <t>14</t>
  </si>
  <si>
    <t>Ministerul Afacerilor Externe</t>
  </si>
  <si>
    <t>15</t>
  </si>
  <si>
    <t>16</t>
  </si>
  <si>
    <t>17</t>
  </si>
  <si>
    <t>Ministerul Justitiei</t>
  </si>
  <si>
    <t>18</t>
  </si>
  <si>
    <t>Ministerul Apararii Nationale</t>
  </si>
  <si>
    <t>19</t>
  </si>
  <si>
    <t>Ministerul Afacerilor Interne</t>
  </si>
  <si>
    <t>20</t>
  </si>
  <si>
    <t>21</t>
  </si>
  <si>
    <t>22</t>
  </si>
  <si>
    <t>Ministerul Agriculturii si Dezvoltarii Rurale</t>
  </si>
  <si>
    <t>23</t>
  </si>
  <si>
    <t>24</t>
  </si>
  <si>
    <t>Ministerul Transporturilor</t>
  </si>
  <si>
    <t>25</t>
  </si>
  <si>
    <t>26</t>
  </si>
  <si>
    <t>Ministerul Sanatatii</t>
  </si>
  <si>
    <t>27</t>
  </si>
  <si>
    <t>29</t>
  </si>
  <si>
    <t>Ministerul Public</t>
  </si>
  <si>
    <t>30</t>
  </si>
  <si>
    <t>Agentia Nationala de Integritate</t>
  </si>
  <si>
    <t>31</t>
  </si>
  <si>
    <t>Serviciul Roman de Informatii</t>
  </si>
  <si>
    <t>32</t>
  </si>
  <si>
    <t>Serviciul de Informatii Externe</t>
  </si>
  <si>
    <t>33</t>
  </si>
  <si>
    <t>Serviciul de Protectie si Paza</t>
  </si>
  <si>
    <t>34</t>
  </si>
  <si>
    <t>Serviciul de Telecomunicatii Speciale</t>
  </si>
  <si>
    <t>35</t>
  </si>
  <si>
    <t>37</t>
  </si>
  <si>
    <t>Academia Romana</t>
  </si>
  <si>
    <t>38</t>
  </si>
  <si>
    <t>Autoritatea Nationala Sanitar-Veterinara si pentru Siguranta Alimentelor</t>
  </si>
  <si>
    <t>41</t>
  </si>
  <si>
    <t>Oficiul registrului national al informatiilor secrete de stat</t>
  </si>
  <si>
    <t>42</t>
  </si>
  <si>
    <t>Consiliul National pentru Combaterea Discriminarii</t>
  </si>
  <si>
    <t>43</t>
  </si>
  <si>
    <t>44</t>
  </si>
  <si>
    <t>Institutul Cultural Roman</t>
  </si>
  <si>
    <t>46</t>
  </si>
  <si>
    <t>Societatea Romana de Televiziune</t>
  </si>
  <si>
    <t>47</t>
  </si>
  <si>
    <t>Consiliul Superior al Magistraturii</t>
  </si>
  <si>
    <t>48</t>
  </si>
  <si>
    <t>Autoritatea Electorala Permanenta</t>
  </si>
  <si>
    <t>50</t>
  </si>
  <si>
    <t>Autoritatea Nationala de Supraveghere a Prelucrarii Datelor cu Caracter Personal</t>
  </si>
  <si>
    <t>51</t>
  </si>
  <si>
    <t>Consiliul Economic si Social</t>
  </si>
  <si>
    <t>53</t>
  </si>
  <si>
    <t>Autoritatea pentru Administrarea Activelor Statului</t>
  </si>
  <si>
    <t>TOTAL</t>
  </si>
  <si>
    <t>Consiliul Concurentei</t>
  </si>
  <si>
    <t>Titlul 58</t>
  </si>
  <si>
    <t xml:space="preserve">Agentia Nationala de Presa AGERPRES </t>
  </si>
  <si>
    <t>Consiliul de Monitorizare a Implementarii Conventiei</t>
  </si>
  <si>
    <t>Ministerul Dezvoltarii Regionale, Administratiei Publice si Fondurilor Europene</t>
  </si>
  <si>
    <t>Ministerul Educatiei Nationale</t>
  </si>
  <si>
    <t>mii lei</t>
  </si>
  <si>
    <t>din care:</t>
  </si>
  <si>
    <t>Total General,   din care:</t>
  </si>
  <si>
    <t>Total    Buget de stat</t>
  </si>
  <si>
    <t>Total surse</t>
  </si>
  <si>
    <t>Bgt</t>
  </si>
  <si>
    <t>Altii</t>
  </si>
  <si>
    <t>titlul 51</t>
  </si>
  <si>
    <t>titlul 55</t>
  </si>
  <si>
    <t>titlul 56</t>
  </si>
  <si>
    <t>titlul 58</t>
  </si>
  <si>
    <t>titlul 65</t>
  </si>
  <si>
    <t>titlul 71</t>
  </si>
  <si>
    <t>Inspectia Judiciara</t>
  </si>
  <si>
    <t>Ministerul Agriculturii</t>
  </si>
  <si>
    <t>Ministerul Mediului, Apelor si Padurilor</t>
  </si>
  <si>
    <t>Ministerul Culturii</t>
  </si>
  <si>
    <t>Ministerul Energiei</t>
  </si>
  <si>
    <t>Secretariatul de Stat pentru recunoasterea meritelor luptatorilor impotriva regimului comunist</t>
  </si>
  <si>
    <t>Consiliul National de Solutionare a Contestatiilor</t>
  </si>
  <si>
    <t>Ministerul Investitiilor si Proiectelor Europene</t>
  </si>
  <si>
    <t>Autoritatea Nationala pentru Restituirea Proprietatilor</t>
  </si>
  <si>
    <t>Ministerul Cercetarii, Inovarii si Digitalizarii</t>
  </si>
  <si>
    <t>Situația cheltuielilor de investiții detaliată pe titluri pentru ordonatorii principali de credite ai bugetului de stat</t>
  </si>
  <si>
    <t>Cheltuieli</t>
  </si>
  <si>
    <t>Academia Oamenilor de Stiinta din Romania</t>
  </si>
  <si>
    <t>Ministerul Antreprenoriatului si Turismului</t>
  </si>
  <si>
    <t>Ministerul Familiei, Tineretului si Egalitatii de Sanse</t>
  </si>
  <si>
    <t>Ministerul Dezvoltarii, Lucrarilor Publice si Administratiei</t>
  </si>
  <si>
    <t xml:space="preserve">Ministerul Educatiei </t>
  </si>
  <si>
    <t>Program actualizat la data de 31.03.2022</t>
  </si>
  <si>
    <t>Plăți cumulate la data de 31.03.2022</t>
  </si>
  <si>
    <t>efectuate în perioada 01.01-31.03.2022</t>
  </si>
  <si>
    <t xml:space="preserve">Ministerul Finantelor </t>
  </si>
  <si>
    <t>Ministerul Muncii și Solidarității Sociale</t>
  </si>
  <si>
    <t>Ministerul Sportului</t>
  </si>
  <si>
    <t xml:space="preserve">Ministerul Transporturilor și Infrastructurii </t>
  </si>
  <si>
    <t>Ministerul Economiei</t>
  </si>
  <si>
    <t>Anexa nr.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</si>
</sst>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5" x14ac:knownFonts="1"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3" fontId="0" fillId="0" borderId="0" xfId="0" applyNumberFormat="1"/>
    <xf numFmtId="165" fontId="0" fillId="0" borderId="0" xfId="0" applyNumberFormat="1"/>
    <xf numFmtId="2" fontId="0" fillId="0" borderId="0" xfId="0" applyNumberFormat="1"/>
    <xf numFmtId="1" fontId="1" fillId="0" borderId="0" xfId="0" applyNumberFormat="1" applyFont="1" applyFill="1" applyAlignment="1">
      <alignment horizontal="left" vertical="center"/>
    </xf>
    <xf numFmtId="3" fontId="1" fillId="0" borderId="0" xfId="0" applyNumberFormat="1" applyFont="1" applyFill="1"/>
    <xf numFmtId="3" fontId="1" fillId="0" borderId="4" xfId="0" applyNumberFormat="1" applyFont="1" applyFill="1" applyBorder="1" applyAlignment="1">
      <alignment vertical="center"/>
    </xf>
    <xf numFmtId="3" fontId="1" fillId="0" borderId="17" xfId="0" applyNumberFormat="1" applyFont="1" applyFill="1" applyBorder="1" applyAlignment="1">
      <alignment vertical="center"/>
    </xf>
    <xf numFmtId="1" fontId="1" fillId="0" borderId="12" xfId="0" applyNumberFormat="1" applyFont="1" applyFill="1" applyBorder="1" applyAlignment="1">
      <alignment horizontal="left" vertical="center" wrapText="1"/>
    </xf>
    <xf numFmtId="3" fontId="1" fillId="0" borderId="6" xfId="0" applyNumberFormat="1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center" wrapText="1"/>
    </xf>
    <xf numFmtId="3" fontId="1" fillId="0" borderId="6" xfId="0" applyNumberFormat="1" applyFont="1" applyFill="1" applyBorder="1" applyAlignment="1">
      <alignment horizontal="center"/>
    </xf>
    <xf numFmtId="3" fontId="1" fillId="0" borderId="1" xfId="0" applyNumberFormat="1" applyFont="1" applyFill="1" applyBorder="1"/>
    <xf numFmtId="1" fontId="1" fillId="0" borderId="5" xfId="0" applyNumberFormat="1" applyFont="1" applyFill="1" applyBorder="1" applyAlignment="1">
      <alignment horizontal="left" vertical="center" wrapText="1"/>
    </xf>
    <xf numFmtId="3" fontId="2" fillId="0" borderId="7" xfId="0" applyNumberFormat="1" applyFont="1" applyFill="1" applyBorder="1" applyAlignment="1">
      <alignment horizontal="left" vertical="center" wrapText="1"/>
    </xf>
    <xf numFmtId="3" fontId="2" fillId="0" borderId="7" xfId="0" applyNumberFormat="1" applyFont="1" applyFill="1" applyBorder="1" applyAlignment="1">
      <alignment horizontal="right" wrapText="1"/>
    </xf>
    <xf numFmtId="1" fontId="3" fillId="0" borderId="10" xfId="0" applyNumberFormat="1" applyFont="1" applyFill="1" applyBorder="1" applyAlignment="1">
      <alignment horizontal="left" vertical="center"/>
    </xf>
    <xf numFmtId="3" fontId="3" fillId="0" borderId="6" xfId="0" applyNumberFormat="1" applyFont="1" applyFill="1" applyBorder="1" applyAlignment="1">
      <alignment wrapText="1"/>
    </xf>
    <xf numFmtId="3" fontId="1" fillId="0" borderId="6" xfId="0" applyNumberFormat="1" applyFont="1" applyFill="1" applyBorder="1"/>
    <xf numFmtId="1" fontId="3" fillId="0" borderId="2" xfId="0" applyNumberFormat="1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wrapText="1"/>
    </xf>
    <xf numFmtId="1" fontId="3" fillId="2" borderId="2" xfId="0" applyNumberFormat="1" applyFont="1" applyFill="1" applyBorder="1" applyAlignment="1">
      <alignment horizontal="left" vertical="center"/>
    </xf>
    <xf numFmtId="3" fontId="3" fillId="2" borderId="1" xfId="0" applyNumberFormat="1" applyFont="1" applyFill="1" applyBorder="1" applyAlignment="1">
      <alignment wrapText="1"/>
    </xf>
    <xf numFmtId="3" fontId="1" fillId="2" borderId="1" xfId="0" applyNumberFormat="1" applyFont="1" applyFill="1" applyBorder="1"/>
    <xf numFmtId="3" fontId="1" fillId="2" borderId="0" xfId="0" applyNumberFormat="1" applyFont="1" applyFill="1"/>
    <xf numFmtId="0" fontId="3" fillId="2" borderId="1" xfId="0" applyFont="1" applyFill="1" applyBorder="1" applyAlignment="1">
      <alignment wrapText="1"/>
    </xf>
    <xf numFmtId="3" fontId="3" fillId="2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3" fontId="3" fillId="0" borderId="1" xfId="0" applyNumberFormat="1" applyFont="1" applyFill="1" applyBorder="1"/>
    <xf numFmtId="3" fontId="3" fillId="0" borderId="9" xfId="0" applyNumberFormat="1" applyFont="1" applyFill="1" applyBorder="1" applyAlignment="1">
      <alignment wrapText="1"/>
    </xf>
    <xf numFmtId="1" fontId="3" fillId="0" borderId="8" xfId="0" applyNumberFormat="1" applyFont="1" applyFill="1" applyBorder="1" applyAlignment="1">
      <alignment horizontal="left" vertical="center"/>
    </xf>
    <xf numFmtId="3" fontId="1" fillId="0" borderId="9" xfId="0" applyNumberFormat="1" applyFont="1" applyFill="1" applyBorder="1"/>
    <xf numFmtId="0" fontId="3" fillId="0" borderId="9" xfId="0" applyFont="1" applyFill="1" applyBorder="1" applyAlignment="1">
      <alignment wrapText="1"/>
    </xf>
    <xf numFmtId="3" fontId="3" fillId="0" borderId="9" xfId="0" applyNumberFormat="1" applyFont="1" applyFill="1" applyBorder="1"/>
    <xf numFmtId="3" fontId="3" fillId="2" borderId="11" xfId="0" applyNumberFormat="1" applyFont="1" applyFill="1" applyBorder="1" applyAlignment="1">
      <alignment wrapText="1"/>
    </xf>
    <xf numFmtId="3" fontId="1" fillId="2" borderId="1" xfId="0" applyNumberFormat="1" applyFont="1" applyFill="1" applyBorder="1" applyAlignment="1">
      <alignment wrapText="1"/>
    </xf>
    <xf numFmtId="3" fontId="1" fillId="0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3" fontId="1" fillId="0" borderId="21" xfId="0" applyNumberFormat="1" applyFont="1" applyFill="1" applyBorder="1" applyAlignment="1">
      <alignment horizontal="center"/>
    </xf>
    <xf numFmtId="3" fontId="2" fillId="0" borderId="22" xfId="0" applyNumberFormat="1" applyFont="1" applyFill="1" applyBorder="1" applyAlignment="1">
      <alignment horizontal="right" wrapText="1"/>
    </xf>
    <xf numFmtId="3" fontId="1" fillId="0" borderId="21" xfId="0" applyNumberFormat="1" applyFont="1" applyFill="1" applyBorder="1"/>
    <xf numFmtId="3" fontId="1" fillId="0" borderId="16" xfId="0" applyNumberFormat="1" applyFont="1" applyFill="1" applyBorder="1"/>
    <xf numFmtId="3" fontId="1" fillId="2" borderId="16" xfId="0" applyNumberFormat="1" applyFont="1" applyFill="1" applyBorder="1"/>
    <xf numFmtId="3" fontId="1" fillId="0" borderId="23" xfId="0" applyNumberFormat="1" applyFont="1" applyFill="1" applyBorder="1"/>
    <xf numFmtId="1" fontId="3" fillId="0" borderId="3" xfId="0" applyNumberFormat="1" applyFont="1" applyFill="1" applyBorder="1" applyAlignment="1">
      <alignment horizontal="left" vertical="center"/>
    </xf>
    <xf numFmtId="3" fontId="1" fillId="0" borderId="4" xfId="0" applyNumberFormat="1" applyFont="1" applyFill="1" applyBorder="1" applyAlignment="1">
      <alignment wrapText="1"/>
    </xf>
    <xf numFmtId="3" fontId="3" fillId="0" borderId="4" xfId="0" applyNumberFormat="1" applyFont="1" applyFill="1" applyBorder="1" applyAlignment="1">
      <alignment wrapText="1"/>
    </xf>
    <xf numFmtId="3" fontId="1" fillId="0" borderId="4" xfId="0" applyNumberFormat="1" applyFont="1" applyFill="1" applyBorder="1"/>
    <xf numFmtId="3" fontId="1" fillId="0" borderId="17" xfId="0" applyNumberFormat="1" applyFont="1" applyFill="1" applyBorder="1"/>
    <xf numFmtId="3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3" fontId="1" fillId="0" borderId="2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6" xfId="0" applyNumberFormat="1" applyFont="1" applyFill="1" applyBorder="1" applyAlignment="1">
      <alignment horizontal="center" vertical="center"/>
    </xf>
    <xf numFmtId="1" fontId="1" fillId="0" borderId="13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3" fontId="1" fillId="0" borderId="18" xfId="0" applyNumberFormat="1" applyFont="1" applyFill="1" applyBorder="1" applyAlignment="1">
      <alignment horizontal="center" vertical="center" wrapText="1"/>
    </xf>
    <xf numFmtId="3" fontId="1" fillId="0" borderId="19" xfId="0" applyNumberFormat="1" applyFont="1" applyFill="1" applyBorder="1" applyAlignment="1">
      <alignment horizontal="center" vertical="center" wrapText="1"/>
    </xf>
    <xf numFmtId="3" fontId="1" fillId="0" borderId="20" xfId="0" applyNumberFormat="1" applyFont="1" applyFill="1" applyBorder="1" applyAlignment="1">
      <alignment horizontal="center" vertical="center" wrapText="1"/>
    </xf>
    <xf numFmtId="3" fontId="1" fillId="0" borderId="13" xfId="0" applyNumberFormat="1" applyFont="1" applyFill="1" applyBorder="1" applyAlignment="1">
      <alignment horizontal="center" vertical="center" wrapText="1"/>
    </xf>
    <xf numFmtId="3" fontId="1" fillId="0" borderId="14" xfId="0" applyNumberFormat="1" applyFont="1" applyFill="1" applyBorder="1" applyAlignment="1">
      <alignment horizontal="center" vertical="center" wrapText="1"/>
    </xf>
    <xf numFmtId="3" fontId="1" fillId="0" borderId="15" xfId="0" applyNumberFormat="1" applyFont="1" applyFill="1" applyBorder="1" applyAlignment="1">
      <alignment horizontal="center" vertical="center" wrapText="1"/>
    </xf>
    <xf numFmtId="3" fontId="1" fillId="0" borderId="13" xfId="0" applyNumberFormat="1" applyFont="1" applyFill="1" applyBorder="1" applyAlignment="1">
      <alignment horizontal="center" vertical="center"/>
    </xf>
    <xf numFmtId="3" fontId="1" fillId="0" borderId="14" xfId="0" applyNumberFormat="1" applyFont="1" applyFill="1" applyBorder="1" applyAlignment="1">
      <alignment horizontal="center" vertical="center"/>
    </xf>
    <xf numFmtId="3" fontId="1" fillId="0" borderId="15" xfId="0" applyNumberFormat="1" applyFont="1" applyFill="1" applyBorder="1" applyAlignment="1">
      <alignment horizontal="center" vertical="center"/>
    </xf>
    <xf numFmtId="3" fontId="4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Total  surse</a:t>
            </a:r>
          </a:p>
        </c:rich>
      </c:tx>
      <c:layout>
        <c:manualLayout>
          <c:xMode val="edge"/>
          <c:yMode val="edge"/>
          <c:x val="0.43887219919093062"/>
          <c:y val="3.62035473305490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8729823040042001E-2"/>
          <c:y val="0.10611108016591421"/>
          <c:w val="0.60860421524253649"/>
          <c:h val="0.8309259752330198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A2D-4653-9819-2563C947AE8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A2D-4653-9819-2563C947AE8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A2D-4653-9819-2563C947AE8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A2D-4653-9819-2563C947AE8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>
                <a:contourClr>
                  <a:schemeClr val="accent1">
                    <a:lumMod val="60000"/>
                    <a:lumOff val="40000"/>
                  </a:schemeClr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A2D-4653-9819-2563C947AE8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A2D-4653-9819-2563C947AE8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A2D-4653-9819-2563C947AE8F}"/>
              </c:ext>
            </c:extLst>
          </c:dPt>
          <c:dLbls>
            <c:dLbl>
              <c:idx val="5"/>
              <c:layout>
                <c:manualLayout>
                  <c:x val="5.4356158646025519E-2"/>
                  <c:y val="0.1179043109057127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4A2D-4653-9819-2563C947AE8F}"/>
                </c:ex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Sheet1!$A$4:$A$10</c:f>
              <c:strCache>
                <c:ptCount val="7"/>
                <c:pt idx="0">
                  <c:v>Ministerul Dezvoltarii Regionale, Administratiei Publice si Fondurilor Europene</c:v>
                </c:pt>
                <c:pt idx="1">
                  <c:v>Ministerul Apararii Nationale</c:v>
                </c:pt>
                <c:pt idx="2">
                  <c:v>Ministerul Transporturilor</c:v>
                </c:pt>
                <c:pt idx="3">
                  <c:v>Ministerul Educatiei Nationale</c:v>
                </c:pt>
                <c:pt idx="4">
                  <c:v>Ministerul Agriculturii</c:v>
                </c:pt>
                <c:pt idx="5">
                  <c:v>Ministerul Sanatatii</c:v>
                </c:pt>
                <c:pt idx="6">
                  <c:v>Altii</c:v>
                </c:pt>
              </c:strCache>
            </c:strRef>
          </c:cat>
          <c:val>
            <c:numRef>
              <c:f>Sheet1!$D$4:$D$10</c:f>
              <c:numCache>
                <c:formatCode>0.0</c:formatCode>
                <c:ptCount val="7"/>
                <c:pt idx="0">
                  <c:v>5.2607000085490583</c:v>
                </c:pt>
                <c:pt idx="1">
                  <c:v>29.875329832601931</c:v>
                </c:pt>
                <c:pt idx="2">
                  <c:v>34.077776115267731</c:v>
                </c:pt>
                <c:pt idx="3">
                  <c:v>4.5281556510072836</c:v>
                </c:pt>
                <c:pt idx="4">
                  <c:v>1.5080983368430381</c:v>
                </c:pt>
                <c:pt idx="5">
                  <c:v>2.2138790651239963</c:v>
                </c:pt>
                <c:pt idx="6">
                  <c:v>22.536060990606956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4A2D-4653-9819-2563C947AE8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22369320582188"/>
          <c:y val="0.10340790623056935"/>
          <c:w val="0.27373793086510201"/>
          <c:h val="0.77708723403139435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</a:t>
            </a:r>
            <a:r>
              <a:rPr lang="en-US" sz="1400"/>
              <a:t>uget de stat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2222222222222215E-2"/>
          <c:y val="0.10185185185185185"/>
          <c:w val="0.5805555555555556"/>
          <c:h val="0.8981481481481481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900-491E-998B-F8F1744D2B7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900-491E-998B-F8F1744D2B7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900-491E-998B-F8F1744D2B7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900-491E-998B-F8F1744D2B7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900-491E-998B-F8F1744D2B7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900-491E-998B-F8F1744D2B7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900-491E-998B-F8F1744D2B70}"/>
              </c:ext>
            </c:extLst>
          </c:dPt>
          <c:dLbls>
            <c:dLbl>
              <c:idx val="3"/>
              <c:layout>
                <c:manualLayout>
                  <c:x val="0.10106910206028936"/>
                  <c:y val="0.1276966721548614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900-491E-998B-F8F1744D2B7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0716189645557299E-2"/>
                  <c:y val="9.194387414969924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7900-491E-998B-F8F1744D2B70}"/>
                </c:ex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Sheet1!$A$4:$A$10</c:f>
              <c:strCache>
                <c:ptCount val="7"/>
                <c:pt idx="0">
                  <c:v>Ministerul Dezvoltarii Regionale, Administratiei Publice si Fondurilor Europene</c:v>
                </c:pt>
                <c:pt idx="1">
                  <c:v>Ministerul Apararii Nationale</c:v>
                </c:pt>
                <c:pt idx="2">
                  <c:v>Ministerul Transporturilor</c:v>
                </c:pt>
                <c:pt idx="3">
                  <c:v>Ministerul Educatiei Nationale</c:v>
                </c:pt>
                <c:pt idx="4">
                  <c:v>Ministerul Agriculturii</c:v>
                </c:pt>
                <c:pt idx="5">
                  <c:v>Ministerul Sanatatii</c:v>
                </c:pt>
                <c:pt idx="6">
                  <c:v>Altii</c:v>
                </c:pt>
              </c:strCache>
            </c:strRef>
          </c:cat>
          <c:val>
            <c:numRef>
              <c:f>Sheet1!$E$4:$E$10</c:f>
              <c:numCache>
                <c:formatCode>0.0</c:formatCode>
                <c:ptCount val="7"/>
                <c:pt idx="0">
                  <c:v>5.2969198237364328</c:v>
                </c:pt>
                <c:pt idx="1">
                  <c:v>30.883635731819119</c:v>
                </c:pt>
                <c:pt idx="2">
                  <c:v>35.888585751042498</c:v>
                </c:pt>
                <c:pt idx="3">
                  <c:v>1.7197527578150418</c:v>
                </c:pt>
                <c:pt idx="4">
                  <c:v>1.4476828438766154</c:v>
                </c:pt>
                <c:pt idx="5">
                  <c:v>2.2767574601484637</c:v>
                </c:pt>
                <c:pt idx="6">
                  <c:v>22.486665631561824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900-491E-998B-F8F1744D2B7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Buget</a:t>
            </a:r>
            <a:r>
              <a:rPr lang="en-US" baseline="0"/>
              <a:t> de stat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06A-4154-8A63-3364B146D2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06A-4154-8A63-3364B146D2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06A-4154-8A63-3364B146D2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06A-4154-8A63-3364B146D2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06A-4154-8A63-3364B146D22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06A-4154-8A63-3364B146D22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Sheet1!$A$51:$A$56</c:f>
              <c:strCache>
                <c:ptCount val="6"/>
                <c:pt idx="0">
                  <c:v>titlul 51</c:v>
                </c:pt>
                <c:pt idx="1">
                  <c:v>titlul 55</c:v>
                </c:pt>
                <c:pt idx="2">
                  <c:v>titlul 56</c:v>
                </c:pt>
                <c:pt idx="3">
                  <c:v>titlul 58</c:v>
                </c:pt>
                <c:pt idx="4">
                  <c:v>titlul 65</c:v>
                </c:pt>
                <c:pt idx="5">
                  <c:v>titlul 71</c:v>
                </c:pt>
              </c:strCache>
            </c:strRef>
          </c:cat>
          <c:val>
            <c:numRef>
              <c:f>Sheet1!$B$51:$B$56</c:f>
              <c:numCache>
                <c:formatCode>#,##0</c:formatCode>
                <c:ptCount val="6"/>
                <c:pt idx="0">
                  <c:v>1590964</c:v>
                </c:pt>
                <c:pt idx="1">
                  <c:v>2220972</c:v>
                </c:pt>
                <c:pt idx="2">
                  <c:v>440000</c:v>
                </c:pt>
                <c:pt idx="3">
                  <c:v>11960826</c:v>
                </c:pt>
                <c:pt idx="4">
                  <c:v>600981</c:v>
                </c:pt>
                <c:pt idx="5">
                  <c:v>10236657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806A-4154-8A63-3364B146D22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Buget</a:t>
            </a:r>
            <a:r>
              <a:rPr lang="en-US" baseline="0"/>
              <a:t> de stat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06A-4154-8A63-3364B146D2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06A-4154-8A63-3364B146D2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06A-4154-8A63-3364B146D2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06A-4154-8A63-3364B146D2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06A-4154-8A63-3364B146D22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06A-4154-8A63-3364B146D22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Sheet1!$A$78:$A$83</c:f>
              <c:strCache>
                <c:ptCount val="6"/>
                <c:pt idx="0">
                  <c:v>titlul 51</c:v>
                </c:pt>
                <c:pt idx="1">
                  <c:v>titlul 55</c:v>
                </c:pt>
                <c:pt idx="2">
                  <c:v>titlul 56</c:v>
                </c:pt>
                <c:pt idx="3">
                  <c:v>titlul 58</c:v>
                </c:pt>
                <c:pt idx="4">
                  <c:v>titlul 65</c:v>
                </c:pt>
                <c:pt idx="5">
                  <c:v>titlul 71</c:v>
                </c:pt>
              </c:strCache>
            </c:strRef>
          </c:cat>
          <c:val>
            <c:numRef>
              <c:f>Sheet1!$B$78:$B$83</c:f>
              <c:numCache>
                <c:formatCode>#,##0</c:formatCode>
                <c:ptCount val="6"/>
                <c:pt idx="0">
                  <c:v>42226</c:v>
                </c:pt>
                <c:pt idx="1">
                  <c:v>404999</c:v>
                </c:pt>
                <c:pt idx="2">
                  <c:v>115647</c:v>
                </c:pt>
                <c:pt idx="3">
                  <c:v>886597</c:v>
                </c:pt>
                <c:pt idx="4">
                  <c:v>48339</c:v>
                </c:pt>
                <c:pt idx="5">
                  <c:v>371624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806A-4154-8A63-3364B146D22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604910</xdr:colOff>
      <xdr:row>1</xdr:row>
      <xdr:rowOff>2</xdr:rowOff>
    </xdr:from>
    <xdr:to>
      <xdr:col>17</xdr:col>
      <xdr:colOff>576777</xdr:colOff>
      <xdr:row>22</xdr:row>
      <xdr:rowOff>31655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604910</xdr:colOff>
      <xdr:row>24</xdr:row>
      <xdr:rowOff>70338</xdr:rowOff>
    </xdr:from>
    <xdr:to>
      <xdr:col>18</xdr:col>
      <xdr:colOff>175845</xdr:colOff>
      <xdr:row>46</xdr:row>
      <xdr:rowOff>52753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54</xdr:row>
      <xdr:rowOff>0</xdr:rowOff>
    </xdr:from>
    <xdr:to>
      <xdr:col>14</xdr:col>
      <xdr:colOff>239150</xdr:colOff>
      <xdr:row>70</xdr:row>
      <xdr:rowOff>154745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77</xdr:row>
      <xdr:rowOff>0</xdr:rowOff>
    </xdr:from>
    <xdr:to>
      <xdr:col>14</xdr:col>
      <xdr:colOff>239150</xdr:colOff>
      <xdr:row>93</xdr:row>
      <xdr:rowOff>154745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tabSelected="1" zoomScale="106" zoomScaleNormal="106" workbookViewId="0">
      <pane xSplit="2" ySplit="9" topLeftCell="C10" activePane="bottomRight" state="frozen"/>
      <selection pane="topRight" activeCell="C1" sqref="C1"/>
      <selection pane="bottomLeft" activeCell="A9" sqref="A9"/>
      <selection pane="bottomRight" activeCell="T9" sqref="T9"/>
    </sheetView>
  </sheetViews>
  <sheetFormatPr defaultColWidth="11.5703125" defaultRowHeight="14.25" x14ac:dyDescent="0.2"/>
  <cols>
    <col min="1" max="1" width="5" style="4" customWidth="1"/>
    <col min="2" max="2" width="37.5703125" style="5" customWidth="1"/>
    <col min="3" max="4" width="12" style="5" bestFit="1" customWidth="1"/>
    <col min="5" max="6" width="10.85546875" style="5" bestFit="1" customWidth="1"/>
    <col min="7" max="7" width="9.85546875" style="5" customWidth="1"/>
    <col min="8" max="8" width="12.5703125" style="5" customWidth="1"/>
    <col min="9" max="9" width="9.42578125" style="5" customWidth="1"/>
    <col min="10" max="10" width="12.5703125" style="5" customWidth="1"/>
    <col min="11" max="11" width="10.85546875" style="5" customWidth="1"/>
    <col min="12" max="12" width="11" style="5" customWidth="1"/>
    <col min="13" max="13" width="10.140625" style="5" customWidth="1"/>
    <col min="14" max="14" width="11.140625" style="5" customWidth="1"/>
    <col min="15" max="15" width="10.42578125" style="5" customWidth="1"/>
    <col min="16" max="16" width="10.7109375" style="5" customWidth="1"/>
    <col min="17" max="17" width="10.28515625" style="5" customWidth="1"/>
    <col min="18" max="18" width="11" style="5" customWidth="1"/>
    <col min="19" max="16384" width="11.5703125" style="5"/>
  </cols>
  <sheetData>
    <row r="1" spans="1:29" ht="15" x14ac:dyDescent="0.25">
      <c r="Q1" s="70" t="s">
        <v>132</v>
      </c>
    </row>
    <row r="2" spans="1:29" x14ac:dyDescent="0.2">
      <c r="A2" s="50" t="s">
        <v>117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29" x14ac:dyDescent="0.2">
      <c r="A3" s="51" t="s">
        <v>126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29" ht="15" thickBot="1" x14ac:dyDescent="0.25">
      <c r="R4" s="5" t="s">
        <v>94</v>
      </c>
    </row>
    <row r="5" spans="1:29" ht="27" customHeight="1" x14ac:dyDescent="0.2">
      <c r="A5" s="58" t="s">
        <v>0</v>
      </c>
      <c r="B5" s="61" t="s">
        <v>1</v>
      </c>
      <c r="C5" s="64" t="s">
        <v>124</v>
      </c>
      <c r="D5" s="65"/>
      <c r="E5" s="65"/>
      <c r="F5" s="65"/>
      <c r="G5" s="65"/>
      <c r="H5" s="65"/>
      <c r="I5" s="65"/>
      <c r="J5" s="66"/>
      <c r="K5" s="67" t="s">
        <v>125</v>
      </c>
      <c r="L5" s="68"/>
      <c r="M5" s="68"/>
      <c r="N5" s="68"/>
      <c r="O5" s="68"/>
      <c r="P5" s="68"/>
      <c r="Q5" s="68"/>
      <c r="R5" s="69"/>
    </row>
    <row r="6" spans="1:29" ht="18.75" customHeight="1" x14ac:dyDescent="0.2">
      <c r="A6" s="59"/>
      <c r="B6" s="62"/>
      <c r="C6" s="52" t="s">
        <v>96</v>
      </c>
      <c r="D6" s="54" t="s">
        <v>97</v>
      </c>
      <c r="E6" s="56" t="s">
        <v>95</v>
      </c>
      <c r="F6" s="56"/>
      <c r="G6" s="56"/>
      <c r="H6" s="56"/>
      <c r="I6" s="56"/>
      <c r="J6" s="57"/>
      <c r="K6" s="52" t="s">
        <v>96</v>
      </c>
      <c r="L6" s="54" t="s">
        <v>97</v>
      </c>
      <c r="M6" s="56" t="s">
        <v>95</v>
      </c>
      <c r="N6" s="56"/>
      <c r="O6" s="56"/>
      <c r="P6" s="56"/>
      <c r="Q6" s="56"/>
      <c r="R6" s="57"/>
    </row>
    <row r="7" spans="1:29" ht="25.5" customHeight="1" thickBot="1" x14ac:dyDescent="0.25">
      <c r="A7" s="60"/>
      <c r="B7" s="63"/>
      <c r="C7" s="53"/>
      <c r="D7" s="55"/>
      <c r="E7" s="6" t="s">
        <v>2</v>
      </c>
      <c r="F7" s="6" t="s">
        <v>3</v>
      </c>
      <c r="G7" s="6" t="s">
        <v>4</v>
      </c>
      <c r="H7" s="6" t="s">
        <v>89</v>
      </c>
      <c r="I7" s="6" t="s">
        <v>5</v>
      </c>
      <c r="J7" s="7" t="s">
        <v>6</v>
      </c>
      <c r="K7" s="53"/>
      <c r="L7" s="55"/>
      <c r="M7" s="6" t="s">
        <v>2</v>
      </c>
      <c r="N7" s="6" t="s">
        <v>3</v>
      </c>
      <c r="O7" s="6" t="s">
        <v>4</v>
      </c>
      <c r="P7" s="6" t="s">
        <v>89</v>
      </c>
      <c r="Q7" s="6" t="s">
        <v>5</v>
      </c>
      <c r="R7" s="7" t="s">
        <v>6</v>
      </c>
    </row>
    <row r="8" spans="1:29" x14ac:dyDescent="0.2">
      <c r="A8" s="8"/>
      <c r="B8" s="9"/>
      <c r="C8" s="9"/>
      <c r="D8" s="10"/>
      <c r="E8" s="11"/>
      <c r="F8" s="11"/>
      <c r="G8" s="11"/>
      <c r="H8" s="11"/>
      <c r="I8" s="11"/>
      <c r="J8" s="11"/>
      <c r="K8" s="11"/>
      <c r="L8" s="10"/>
      <c r="M8" s="11"/>
      <c r="N8" s="11"/>
      <c r="O8" s="11"/>
      <c r="P8" s="11"/>
      <c r="Q8" s="11"/>
      <c r="R8" s="39"/>
    </row>
    <row r="9" spans="1:29" ht="19.350000000000001" customHeight="1" thickBot="1" x14ac:dyDescent="0.3">
      <c r="A9" s="13"/>
      <c r="B9" s="14" t="s">
        <v>87</v>
      </c>
      <c r="C9" s="15">
        <f>SUM(C10:C65)</f>
        <v>28751706</v>
      </c>
      <c r="D9" s="15">
        <f t="shared" ref="D9:J9" si="0">SUM(D10:D65)</f>
        <v>27050400</v>
      </c>
      <c r="E9" s="15">
        <f t="shared" si="0"/>
        <v>1590964</v>
      </c>
      <c r="F9" s="15">
        <f t="shared" si="0"/>
        <v>2220972</v>
      </c>
      <c r="G9" s="15">
        <f t="shared" si="0"/>
        <v>440000</v>
      </c>
      <c r="H9" s="15">
        <f t="shared" si="0"/>
        <v>11960826</v>
      </c>
      <c r="I9" s="15">
        <f t="shared" si="0"/>
        <v>600981</v>
      </c>
      <c r="J9" s="15">
        <f t="shared" si="0"/>
        <v>10236657</v>
      </c>
      <c r="K9" s="15">
        <f t="shared" ref="K9:R9" si="1">SUM(K10:K64)</f>
        <v>1956819</v>
      </c>
      <c r="L9" s="15">
        <f t="shared" si="1"/>
        <v>1869432</v>
      </c>
      <c r="M9" s="15">
        <f t="shared" si="1"/>
        <v>42226</v>
      </c>
      <c r="N9" s="15">
        <f t="shared" si="1"/>
        <v>404999</v>
      </c>
      <c r="O9" s="15">
        <f t="shared" si="1"/>
        <v>115647</v>
      </c>
      <c r="P9" s="15">
        <f t="shared" si="1"/>
        <v>886597</v>
      </c>
      <c r="Q9" s="15">
        <f t="shared" si="1"/>
        <v>48339</v>
      </c>
      <c r="R9" s="40">
        <f t="shared" si="1"/>
        <v>371624</v>
      </c>
    </row>
    <row r="10" spans="1:29" ht="15" thickTop="1" x14ac:dyDescent="0.2">
      <c r="A10" s="16" t="s">
        <v>7</v>
      </c>
      <c r="B10" s="34" t="s">
        <v>8</v>
      </c>
      <c r="C10" s="17">
        <v>10888</v>
      </c>
      <c r="D10" s="18">
        <f>E10+F10+G10+I10+J10+H10</f>
        <v>10888</v>
      </c>
      <c r="E10" s="18">
        <v>300</v>
      </c>
      <c r="F10" s="18"/>
      <c r="G10" s="18"/>
      <c r="H10" s="18"/>
      <c r="I10" s="18"/>
      <c r="J10" s="18">
        <v>10588</v>
      </c>
      <c r="K10" s="18">
        <v>2704</v>
      </c>
      <c r="L10" s="18">
        <f>M10+N10+O10+Q10+R10+P10</f>
        <v>2704</v>
      </c>
      <c r="M10" s="18"/>
      <c r="N10" s="18"/>
      <c r="O10" s="18"/>
      <c r="P10" s="18"/>
      <c r="Q10" s="18"/>
      <c r="R10" s="41">
        <v>2704</v>
      </c>
    </row>
    <row r="11" spans="1:29" x14ac:dyDescent="0.2">
      <c r="A11" s="19" t="s">
        <v>9</v>
      </c>
      <c r="B11" s="20" t="s">
        <v>10</v>
      </c>
      <c r="C11" s="20">
        <v>18473</v>
      </c>
      <c r="D11" s="12">
        <f>E11+F11+G11+I11+J11+H11</f>
        <v>18469</v>
      </c>
      <c r="E11" s="12">
        <v>150</v>
      </c>
      <c r="F11" s="12"/>
      <c r="G11" s="12"/>
      <c r="H11" s="12"/>
      <c r="I11" s="12"/>
      <c r="J11" s="12">
        <v>18319</v>
      </c>
      <c r="K11" s="12">
        <v>1</v>
      </c>
      <c r="L11" s="12">
        <f t="shared" ref="L11:L64" si="2">M11+N11+O11+Q11+R11+P11</f>
        <v>1</v>
      </c>
      <c r="M11" s="12">
        <v>1</v>
      </c>
      <c r="N11" s="12"/>
      <c r="O11" s="12"/>
      <c r="P11" s="12"/>
      <c r="Q11" s="12"/>
      <c r="R11" s="42"/>
    </row>
    <row r="12" spans="1:29" s="24" customFormat="1" x14ac:dyDescent="0.2">
      <c r="A12" s="21" t="s">
        <v>11</v>
      </c>
      <c r="B12" s="22" t="s">
        <v>12</v>
      </c>
      <c r="C12" s="20">
        <v>111818</v>
      </c>
      <c r="D12" s="23">
        <f t="shared" ref="D12:D63" si="3">E12+F12+G12+I12+J12+H12</f>
        <v>111587</v>
      </c>
      <c r="E12" s="12"/>
      <c r="F12" s="12"/>
      <c r="G12" s="12"/>
      <c r="H12" s="12">
        <v>562</v>
      </c>
      <c r="I12" s="12"/>
      <c r="J12" s="12">
        <v>111025</v>
      </c>
      <c r="K12" s="23">
        <v>19</v>
      </c>
      <c r="L12" s="23">
        <f t="shared" si="2"/>
        <v>19</v>
      </c>
      <c r="M12" s="23"/>
      <c r="N12" s="23"/>
      <c r="O12" s="23"/>
      <c r="P12" s="23"/>
      <c r="Q12" s="23"/>
      <c r="R12" s="43">
        <v>19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29" x14ac:dyDescent="0.2">
      <c r="A13" s="19" t="s">
        <v>13</v>
      </c>
      <c r="B13" s="20" t="s">
        <v>14</v>
      </c>
      <c r="C13" s="20">
        <v>3857</v>
      </c>
      <c r="D13" s="12">
        <f t="shared" si="3"/>
        <v>3857</v>
      </c>
      <c r="E13" s="12"/>
      <c r="F13" s="12"/>
      <c r="G13" s="12"/>
      <c r="H13" s="12"/>
      <c r="I13" s="12"/>
      <c r="J13" s="12">
        <v>3857</v>
      </c>
      <c r="K13" s="12">
        <v>1</v>
      </c>
      <c r="L13" s="12">
        <f t="shared" si="2"/>
        <v>1</v>
      </c>
      <c r="M13" s="12"/>
      <c r="N13" s="12"/>
      <c r="O13" s="12"/>
      <c r="P13" s="12"/>
      <c r="Q13" s="12"/>
      <c r="R13" s="42">
        <v>1</v>
      </c>
    </row>
    <row r="14" spans="1:29" x14ac:dyDescent="0.2">
      <c r="A14" s="19" t="s">
        <v>15</v>
      </c>
      <c r="B14" s="20" t="s">
        <v>16</v>
      </c>
      <c r="C14" s="20">
        <v>479</v>
      </c>
      <c r="D14" s="12">
        <f t="shared" si="3"/>
        <v>479</v>
      </c>
      <c r="E14" s="12"/>
      <c r="F14" s="12"/>
      <c r="G14" s="12"/>
      <c r="H14" s="12"/>
      <c r="I14" s="12"/>
      <c r="J14" s="12">
        <v>479</v>
      </c>
      <c r="K14" s="12">
        <v>2</v>
      </c>
      <c r="L14" s="12">
        <f t="shared" si="2"/>
        <v>2</v>
      </c>
      <c r="M14" s="12"/>
      <c r="N14" s="12"/>
      <c r="O14" s="12"/>
      <c r="P14" s="12"/>
      <c r="Q14" s="12"/>
      <c r="R14" s="42">
        <v>2</v>
      </c>
    </row>
    <row r="15" spans="1:29" x14ac:dyDescent="0.2">
      <c r="A15" s="19" t="s">
        <v>17</v>
      </c>
      <c r="B15" s="20" t="s">
        <v>18</v>
      </c>
      <c r="C15" s="20">
        <v>380</v>
      </c>
      <c r="D15" s="12">
        <f t="shared" si="3"/>
        <v>380</v>
      </c>
      <c r="E15" s="12"/>
      <c r="F15" s="12"/>
      <c r="G15" s="12"/>
      <c r="H15" s="12"/>
      <c r="I15" s="12"/>
      <c r="J15" s="12">
        <v>380</v>
      </c>
      <c r="K15" s="12">
        <v>65</v>
      </c>
      <c r="L15" s="12">
        <f t="shared" si="2"/>
        <v>65</v>
      </c>
      <c r="M15" s="12"/>
      <c r="N15" s="12"/>
      <c r="O15" s="12"/>
      <c r="P15" s="12"/>
      <c r="Q15" s="12"/>
      <c r="R15" s="42">
        <v>65</v>
      </c>
    </row>
    <row r="16" spans="1:29" x14ac:dyDescent="0.2">
      <c r="A16" s="19" t="s">
        <v>19</v>
      </c>
      <c r="B16" s="20" t="s">
        <v>20</v>
      </c>
      <c r="C16" s="20">
        <v>20650</v>
      </c>
      <c r="D16" s="12">
        <f t="shared" si="3"/>
        <v>20650</v>
      </c>
      <c r="E16" s="12"/>
      <c r="F16" s="12"/>
      <c r="G16" s="12"/>
      <c r="H16" s="12"/>
      <c r="I16" s="12"/>
      <c r="J16" s="12">
        <v>20650</v>
      </c>
      <c r="K16" s="12">
        <v>586</v>
      </c>
      <c r="L16" s="12">
        <f t="shared" si="2"/>
        <v>586</v>
      </c>
      <c r="M16" s="12"/>
      <c r="N16" s="12"/>
      <c r="O16" s="12"/>
      <c r="P16" s="12"/>
      <c r="Q16" s="12"/>
      <c r="R16" s="42">
        <v>586</v>
      </c>
    </row>
    <row r="17" spans="1:29" x14ac:dyDescent="0.2">
      <c r="A17" s="21" t="s">
        <v>21</v>
      </c>
      <c r="B17" s="35" t="s">
        <v>88</v>
      </c>
      <c r="C17" s="22">
        <v>15486</v>
      </c>
      <c r="D17" s="23">
        <f t="shared" ref="D17:D31" si="4">E17+F17+G17+I17+J17+H17</f>
        <v>15486</v>
      </c>
      <c r="E17" s="23"/>
      <c r="F17" s="23"/>
      <c r="G17" s="23"/>
      <c r="H17" s="23">
        <v>13136</v>
      </c>
      <c r="I17" s="23"/>
      <c r="J17" s="23">
        <v>2350</v>
      </c>
      <c r="K17" s="23">
        <v>2396</v>
      </c>
      <c r="L17" s="12">
        <f t="shared" si="2"/>
        <v>2396</v>
      </c>
      <c r="M17" s="23"/>
      <c r="N17" s="23"/>
      <c r="O17" s="23"/>
      <c r="P17" s="23">
        <v>2091</v>
      </c>
      <c r="Q17" s="23"/>
      <c r="R17" s="43">
        <v>305</v>
      </c>
    </row>
    <row r="18" spans="1:29" x14ac:dyDescent="0.2">
      <c r="A18" s="19" t="s">
        <v>22</v>
      </c>
      <c r="B18" s="20" t="s">
        <v>23</v>
      </c>
      <c r="C18" s="20">
        <v>160</v>
      </c>
      <c r="D18" s="12">
        <f t="shared" si="4"/>
        <v>160</v>
      </c>
      <c r="E18" s="12"/>
      <c r="F18" s="12"/>
      <c r="G18" s="12"/>
      <c r="H18" s="12"/>
      <c r="I18" s="12"/>
      <c r="J18" s="12">
        <v>160</v>
      </c>
      <c r="K18" s="12">
        <v>0</v>
      </c>
      <c r="L18" s="12">
        <f t="shared" si="2"/>
        <v>0</v>
      </c>
      <c r="M18" s="12"/>
      <c r="N18" s="12"/>
      <c r="O18" s="12"/>
      <c r="P18" s="12"/>
      <c r="Q18" s="12"/>
      <c r="R18" s="42"/>
    </row>
    <row r="19" spans="1:29" ht="28.5" x14ac:dyDescent="0.2">
      <c r="A19" s="19" t="s">
        <v>24</v>
      </c>
      <c r="B19" s="20" t="s">
        <v>25</v>
      </c>
      <c r="C19" s="20">
        <v>1300</v>
      </c>
      <c r="D19" s="12">
        <f t="shared" si="4"/>
        <v>1300</v>
      </c>
      <c r="E19" s="12"/>
      <c r="F19" s="12"/>
      <c r="G19" s="12"/>
      <c r="H19" s="12"/>
      <c r="I19" s="12"/>
      <c r="J19" s="12">
        <v>1300</v>
      </c>
      <c r="K19" s="12">
        <v>0</v>
      </c>
      <c r="L19" s="12">
        <f t="shared" si="2"/>
        <v>0</v>
      </c>
      <c r="M19" s="12"/>
      <c r="N19" s="12"/>
      <c r="O19" s="12"/>
      <c r="P19" s="12"/>
      <c r="Q19" s="12"/>
      <c r="R19" s="42"/>
    </row>
    <row r="20" spans="1:29" x14ac:dyDescent="0.2">
      <c r="A20" s="19" t="s">
        <v>26</v>
      </c>
      <c r="B20" s="20" t="s">
        <v>27</v>
      </c>
      <c r="C20" s="20">
        <v>350</v>
      </c>
      <c r="D20" s="12">
        <f t="shared" si="4"/>
        <v>350</v>
      </c>
      <c r="E20" s="12"/>
      <c r="F20" s="12"/>
      <c r="G20" s="12"/>
      <c r="H20" s="12"/>
      <c r="I20" s="12"/>
      <c r="J20" s="12">
        <v>350</v>
      </c>
      <c r="K20" s="12">
        <v>0</v>
      </c>
      <c r="L20" s="12">
        <f t="shared" si="2"/>
        <v>0</v>
      </c>
      <c r="M20" s="12"/>
      <c r="N20" s="12"/>
      <c r="O20" s="12"/>
      <c r="P20" s="12"/>
      <c r="Q20" s="12"/>
      <c r="R20" s="42"/>
    </row>
    <row r="21" spans="1:29" s="24" customFormat="1" x14ac:dyDescent="0.2">
      <c r="A21" s="21" t="s">
        <v>28</v>
      </c>
      <c r="B21" s="25" t="s">
        <v>29</v>
      </c>
      <c r="C21" s="26">
        <v>70987</v>
      </c>
      <c r="D21" s="23">
        <f t="shared" si="4"/>
        <v>13899</v>
      </c>
      <c r="E21" s="23"/>
      <c r="F21" s="23"/>
      <c r="G21" s="23"/>
      <c r="H21" s="23"/>
      <c r="I21" s="23"/>
      <c r="J21" s="23">
        <v>13899</v>
      </c>
      <c r="K21" s="23">
        <v>63</v>
      </c>
      <c r="L21" s="12">
        <f t="shared" si="2"/>
        <v>63</v>
      </c>
      <c r="M21" s="23"/>
      <c r="N21" s="23"/>
      <c r="O21" s="23"/>
      <c r="P21" s="23"/>
      <c r="Q21" s="23"/>
      <c r="R21" s="43">
        <v>63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1:29" x14ac:dyDescent="0.2">
      <c r="A22" s="19" t="s">
        <v>30</v>
      </c>
      <c r="B22" s="20" t="s">
        <v>31</v>
      </c>
      <c r="C22" s="20">
        <v>186773</v>
      </c>
      <c r="D22" s="12">
        <f t="shared" si="4"/>
        <v>169269</v>
      </c>
      <c r="E22" s="12">
        <v>407</v>
      </c>
      <c r="F22" s="12"/>
      <c r="G22" s="12"/>
      <c r="H22" s="12">
        <v>58818</v>
      </c>
      <c r="I22" s="12"/>
      <c r="J22" s="12">
        <v>110044</v>
      </c>
      <c r="K22" s="12">
        <v>12886</v>
      </c>
      <c r="L22" s="12">
        <f t="shared" si="2"/>
        <v>11521</v>
      </c>
      <c r="M22" s="12"/>
      <c r="N22" s="12"/>
      <c r="O22" s="12"/>
      <c r="P22" s="12">
        <v>9721</v>
      </c>
      <c r="Q22" s="12"/>
      <c r="R22" s="42">
        <v>1800</v>
      </c>
    </row>
    <row r="23" spans="1:29" s="24" customFormat="1" ht="28.5" x14ac:dyDescent="0.2">
      <c r="A23" s="21" t="s">
        <v>32</v>
      </c>
      <c r="B23" s="25" t="s">
        <v>122</v>
      </c>
      <c r="C23" s="20">
        <v>1512541</v>
      </c>
      <c r="D23" s="23">
        <f t="shared" si="4"/>
        <v>1432838</v>
      </c>
      <c r="E23" s="12"/>
      <c r="F23" s="12">
        <v>1300000</v>
      </c>
      <c r="G23" s="12"/>
      <c r="H23" s="12"/>
      <c r="I23" s="12">
        <v>55000</v>
      </c>
      <c r="J23" s="12">
        <v>77838</v>
      </c>
      <c r="K23" s="23">
        <v>368287</v>
      </c>
      <c r="L23" s="23">
        <f t="shared" si="2"/>
        <v>368109</v>
      </c>
      <c r="M23" s="23"/>
      <c r="N23" s="23">
        <v>350000</v>
      </c>
      <c r="O23" s="23"/>
      <c r="P23" s="23"/>
      <c r="Q23" s="23">
        <v>10000</v>
      </c>
      <c r="R23" s="43">
        <v>8109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1:29" s="24" customFormat="1" x14ac:dyDescent="0.2">
      <c r="A24" s="21" t="s">
        <v>33</v>
      </c>
      <c r="B24" s="22" t="s">
        <v>127</v>
      </c>
      <c r="C24" s="20">
        <v>283844</v>
      </c>
      <c r="D24" s="23">
        <f t="shared" si="4"/>
        <v>274249</v>
      </c>
      <c r="E24" s="12">
        <v>218</v>
      </c>
      <c r="F24" s="12"/>
      <c r="G24" s="12"/>
      <c r="H24" s="12">
        <v>50416</v>
      </c>
      <c r="I24" s="12"/>
      <c r="J24" s="12">
        <v>223615</v>
      </c>
      <c r="K24" s="23">
        <v>20000</v>
      </c>
      <c r="L24" s="23">
        <f t="shared" si="2"/>
        <v>20000</v>
      </c>
      <c r="M24" s="23">
        <v>9</v>
      </c>
      <c r="N24" s="23"/>
      <c r="O24" s="23"/>
      <c r="P24" s="23"/>
      <c r="Q24" s="23"/>
      <c r="R24" s="43">
        <v>19991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29" s="24" customFormat="1" x14ac:dyDescent="0.2">
      <c r="A25" s="21" t="s">
        <v>34</v>
      </c>
      <c r="B25" s="22" t="s">
        <v>35</v>
      </c>
      <c r="C25" s="20">
        <v>368993</v>
      </c>
      <c r="D25" s="23">
        <f t="shared" si="4"/>
        <v>344682</v>
      </c>
      <c r="E25" s="12">
        <v>66571</v>
      </c>
      <c r="F25" s="12"/>
      <c r="G25" s="12"/>
      <c r="H25" s="12">
        <v>124971</v>
      </c>
      <c r="I25" s="12">
        <v>42101</v>
      </c>
      <c r="J25" s="12">
        <v>111039</v>
      </c>
      <c r="K25" s="23">
        <v>10476</v>
      </c>
      <c r="L25" s="23">
        <f t="shared" si="2"/>
        <v>10476</v>
      </c>
      <c r="M25" s="23">
        <v>3093</v>
      </c>
      <c r="N25" s="23"/>
      <c r="O25" s="23"/>
      <c r="P25" s="23"/>
      <c r="Q25" s="23">
        <v>3346</v>
      </c>
      <c r="R25" s="43">
        <v>4037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1:29" x14ac:dyDescent="0.2">
      <c r="A26" s="19" t="s">
        <v>36</v>
      </c>
      <c r="B26" s="20" t="s">
        <v>37</v>
      </c>
      <c r="C26" s="20">
        <v>8589667</v>
      </c>
      <c r="D26" s="12">
        <f t="shared" si="4"/>
        <v>8354147</v>
      </c>
      <c r="E26" s="12">
        <v>382950</v>
      </c>
      <c r="F26" s="12">
        <v>369</v>
      </c>
      <c r="G26" s="12"/>
      <c r="H26" s="12">
        <v>46325</v>
      </c>
      <c r="I26" s="12"/>
      <c r="J26" s="12">
        <v>7924503</v>
      </c>
      <c r="K26" s="12">
        <v>290205</v>
      </c>
      <c r="L26" s="12">
        <f t="shared" si="2"/>
        <v>290205</v>
      </c>
      <c r="M26" s="12">
        <v>10397</v>
      </c>
      <c r="N26" s="12"/>
      <c r="O26" s="12"/>
      <c r="P26" s="12">
        <v>55</v>
      </c>
      <c r="Q26" s="12"/>
      <c r="R26" s="42">
        <v>279753</v>
      </c>
    </row>
    <row r="27" spans="1:29" s="24" customFormat="1" x14ac:dyDescent="0.2">
      <c r="A27" s="21" t="s">
        <v>38</v>
      </c>
      <c r="B27" s="22" t="s">
        <v>39</v>
      </c>
      <c r="C27" s="20">
        <v>2249013</v>
      </c>
      <c r="D27" s="23">
        <f t="shared" si="4"/>
        <v>2080253</v>
      </c>
      <c r="E27" s="12">
        <v>20473</v>
      </c>
      <c r="F27" s="12"/>
      <c r="G27" s="12"/>
      <c r="H27" s="12">
        <v>1574615</v>
      </c>
      <c r="I27" s="12">
        <v>50438</v>
      </c>
      <c r="J27" s="12">
        <v>434727</v>
      </c>
      <c r="K27" s="23">
        <v>92034</v>
      </c>
      <c r="L27" s="23">
        <f t="shared" si="2"/>
        <v>79287</v>
      </c>
      <c r="M27" s="23">
        <v>356</v>
      </c>
      <c r="N27" s="23"/>
      <c r="O27" s="23"/>
      <c r="P27" s="23">
        <v>73790</v>
      </c>
      <c r="Q27" s="23">
        <v>2041</v>
      </c>
      <c r="R27" s="43">
        <v>3100</v>
      </c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1:29" x14ac:dyDescent="0.2">
      <c r="A28" s="19" t="s">
        <v>40</v>
      </c>
      <c r="B28" s="27" t="s">
        <v>128</v>
      </c>
      <c r="C28" s="28">
        <v>41559</v>
      </c>
      <c r="D28" s="12">
        <f t="shared" si="4"/>
        <v>41559</v>
      </c>
      <c r="E28" s="12"/>
      <c r="F28" s="12"/>
      <c r="G28" s="12"/>
      <c r="H28" s="12"/>
      <c r="I28" s="12"/>
      <c r="J28" s="12">
        <v>41559</v>
      </c>
      <c r="K28" s="12">
        <v>842</v>
      </c>
      <c r="L28" s="12">
        <f t="shared" si="2"/>
        <v>842</v>
      </c>
      <c r="M28" s="12"/>
      <c r="N28" s="12"/>
      <c r="O28" s="12"/>
      <c r="P28" s="12"/>
      <c r="Q28" s="12"/>
      <c r="R28" s="42">
        <v>842</v>
      </c>
    </row>
    <row r="29" spans="1:29" s="24" customFormat="1" x14ac:dyDescent="0.2">
      <c r="A29" s="21" t="s">
        <v>41</v>
      </c>
      <c r="B29" s="37" t="s">
        <v>129</v>
      </c>
      <c r="C29" s="26">
        <v>25150</v>
      </c>
      <c r="D29" s="23">
        <f t="shared" si="4"/>
        <v>25150</v>
      </c>
      <c r="E29" s="12">
        <v>22000</v>
      </c>
      <c r="F29" s="23"/>
      <c r="G29" s="23"/>
      <c r="H29" s="23"/>
      <c r="I29" s="23"/>
      <c r="J29" s="23">
        <v>3150</v>
      </c>
      <c r="K29" s="23">
        <v>0</v>
      </c>
      <c r="L29" s="23">
        <f t="shared" si="2"/>
        <v>0</v>
      </c>
      <c r="M29" s="23"/>
      <c r="N29" s="23"/>
      <c r="O29" s="23"/>
      <c r="P29" s="23"/>
      <c r="Q29" s="23"/>
      <c r="R29" s="43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1:29" ht="28.5" x14ac:dyDescent="0.2">
      <c r="A30" s="19" t="s">
        <v>42</v>
      </c>
      <c r="B30" s="27" t="s">
        <v>43</v>
      </c>
      <c r="C30" s="20">
        <v>433604</v>
      </c>
      <c r="D30" s="12">
        <f t="shared" si="4"/>
        <v>391604</v>
      </c>
      <c r="E30" s="12">
        <v>346604</v>
      </c>
      <c r="F30" s="12"/>
      <c r="G30" s="12"/>
      <c r="H30" s="12"/>
      <c r="I30" s="12"/>
      <c r="J30" s="12">
        <v>45000</v>
      </c>
      <c r="K30" s="12">
        <v>26147</v>
      </c>
      <c r="L30" s="12">
        <f t="shared" si="2"/>
        <v>26147</v>
      </c>
      <c r="M30" s="12">
        <v>25443</v>
      </c>
      <c r="N30" s="12"/>
      <c r="O30" s="12"/>
      <c r="P30" s="12"/>
      <c r="Q30" s="12"/>
      <c r="R30" s="42">
        <v>704</v>
      </c>
    </row>
    <row r="31" spans="1:29" x14ac:dyDescent="0.2">
      <c r="A31" s="19" t="s">
        <v>44</v>
      </c>
      <c r="B31" s="27" t="s">
        <v>109</v>
      </c>
      <c r="C31" s="20">
        <v>1479870</v>
      </c>
      <c r="D31" s="12">
        <f t="shared" si="4"/>
        <v>1447185</v>
      </c>
      <c r="E31" s="12">
        <v>61472</v>
      </c>
      <c r="F31" s="12">
        <v>38433</v>
      </c>
      <c r="G31" s="12"/>
      <c r="H31" s="12">
        <v>1080025</v>
      </c>
      <c r="I31" s="12">
        <v>81000</v>
      </c>
      <c r="J31" s="12">
        <v>186255</v>
      </c>
      <c r="K31" s="12">
        <v>25509</v>
      </c>
      <c r="L31" s="12">
        <f t="shared" si="2"/>
        <v>25509</v>
      </c>
      <c r="M31" s="12">
        <v>0</v>
      </c>
      <c r="N31" s="12">
        <v>2312</v>
      </c>
      <c r="O31" s="12"/>
      <c r="P31" s="12">
        <v>10152</v>
      </c>
      <c r="Q31" s="12">
        <v>6259</v>
      </c>
      <c r="R31" s="42">
        <v>6786</v>
      </c>
    </row>
    <row r="32" spans="1:29" ht="28.5" x14ac:dyDescent="0.2">
      <c r="A32" s="19" t="s">
        <v>45</v>
      </c>
      <c r="B32" s="27" t="s">
        <v>130</v>
      </c>
      <c r="C32" s="20">
        <v>9797942</v>
      </c>
      <c r="D32" s="12">
        <f t="shared" si="3"/>
        <v>9708006</v>
      </c>
      <c r="E32" s="12">
        <v>274196</v>
      </c>
      <c r="F32" s="12">
        <v>842666</v>
      </c>
      <c r="G32" s="12">
        <v>440000</v>
      </c>
      <c r="H32" s="23">
        <v>8149429</v>
      </c>
      <c r="I32" s="12"/>
      <c r="J32" s="12">
        <v>1715</v>
      </c>
      <c r="K32" s="12">
        <v>938507</v>
      </c>
      <c r="L32" s="12">
        <f t="shared" si="2"/>
        <v>938507</v>
      </c>
      <c r="M32" s="12">
        <v>1516</v>
      </c>
      <c r="N32" s="12">
        <v>52523</v>
      </c>
      <c r="O32" s="12">
        <v>115647</v>
      </c>
      <c r="P32" s="12">
        <v>768821</v>
      </c>
      <c r="Q32" s="12"/>
      <c r="R32" s="42"/>
    </row>
    <row r="33" spans="1:29" s="24" customFormat="1" x14ac:dyDescent="0.2">
      <c r="A33" s="21" t="s">
        <v>47</v>
      </c>
      <c r="B33" s="37" t="s">
        <v>123</v>
      </c>
      <c r="C33" s="26">
        <v>1301922</v>
      </c>
      <c r="D33" s="23">
        <f t="shared" si="3"/>
        <v>465200</v>
      </c>
      <c r="E33" s="23"/>
      <c r="F33" s="23"/>
      <c r="G33" s="23"/>
      <c r="H33" s="23">
        <v>45000</v>
      </c>
      <c r="I33" s="23">
        <v>230000</v>
      </c>
      <c r="J33" s="23">
        <v>190200</v>
      </c>
      <c r="K33" s="23">
        <v>82773</v>
      </c>
      <c r="L33" s="12">
        <f t="shared" si="2"/>
        <v>13004</v>
      </c>
      <c r="M33" s="23"/>
      <c r="N33" s="23"/>
      <c r="O33" s="23"/>
      <c r="P33" s="23">
        <v>0</v>
      </c>
      <c r="Q33" s="23">
        <v>3071</v>
      </c>
      <c r="R33" s="43">
        <v>9933</v>
      </c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1:29" x14ac:dyDescent="0.2">
      <c r="A34" s="19" t="s">
        <v>48</v>
      </c>
      <c r="B34" s="27" t="s">
        <v>49</v>
      </c>
      <c r="C34" s="28">
        <v>636528</v>
      </c>
      <c r="D34" s="12">
        <f t="shared" si="3"/>
        <v>615872</v>
      </c>
      <c r="E34" s="23">
        <v>391000</v>
      </c>
      <c r="F34" s="12"/>
      <c r="G34" s="12"/>
      <c r="H34" s="12">
        <v>64430</v>
      </c>
      <c r="I34" s="12">
        <v>95442</v>
      </c>
      <c r="J34" s="12">
        <v>65000</v>
      </c>
      <c r="K34" s="12">
        <v>24015</v>
      </c>
      <c r="L34" s="12">
        <f t="shared" si="2"/>
        <v>24015</v>
      </c>
      <c r="M34" s="12">
        <v>631</v>
      </c>
      <c r="N34" s="12"/>
      <c r="O34" s="12"/>
      <c r="P34" s="12"/>
      <c r="Q34" s="12">
        <v>23204</v>
      </c>
      <c r="R34" s="42">
        <v>180</v>
      </c>
    </row>
    <row r="35" spans="1:29" s="24" customFormat="1" x14ac:dyDescent="0.2">
      <c r="A35" s="21" t="s">
        <v>50</v>
      </c>
      <c r="B35" s="25" t="s">
        <v>110</v>
      </c>
      <c r="C35" s="28">
        <v>66951</v>
      </c>
      <c r="D35" s="23">
        <f t="shared" si="3"/>
        <v>66106</v>
      </c>
      <c r="E35" s="12">
        <v>13000</v>
      </c>
      <c r="F35" s="12"/>
      <c r="G35" s="12"/>
      <c r="H35" s="12">
        <v>1904</v>
      </c>
      <c r="I35" s="12">
        <v>47000</v>
      </c>
      <c r="J35" s="12">
        <v>4202</v>
      </c>
      <c r="K35" s="23">
        <v>430</v>
      </c>
      <c r="L35" s="23">
        <f t="shared" si="2"/>
        <v>430</v>
      </c>
      <c r="M35" s="23"/>
      <c r="N35" s="23"/>
      <c r="O35" s="23"/>
      <c r="P35" s="23">
        <v>5</v>
      </c>
      <c r="Q35" s="23">
        <v>418</v>
      </c>
      <c r="R35" s="43">
        <v>7</v>
      </c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1:29" x14ac:dyDescent="0.2">
      <c r="A36" s="19" t="s">
        <v>51</v>
      </c>
      <c r="B36" s="20" t="s">
        <v>52</v>
      </c>
      <c r="C36" s="20">
        <v>38958</v>
      </c>
      <c r="D36" s="12">
        <f t="shared" si="3"/>
        <v>38943</v>
      </c>
      <c r="E36" s="12"/>
      <c r="F36" s="12"/>
      <c r="G36" s="12"/>
      <c r="H36" s="12">
        <v>5443</v>
      </c>
      <c r="I36" s="12"/>
      <c r="J36" s="12">
        <v>33500</v>
      </c>
      <c r="K36" s="12">
        <v>973</v>
      </c>
      <c r="L36" s="12">
        <f t="shared" si="2"/>
        <v>973</v>
      </c>
      <c r="M36" s="12"/>
      <c r="N36" s="12"/>
      <c r="O36" s="12"/>
      <c r="P36" s="12">
        <v>196</v>
      </c>
      <c r="Q36" s="12"/>
      <c r="R36" s="42">
        <v>777</v>
      </c>
    </row>
    <row r="37" spans="1:29" ht="13.5" customHeight="1" x14ac:dyDescent="0.2">
      <c r="A37" s="19" t="s">
        <v>53</v>
      </c>
      <c r="B37" s="20" t="s">
        <v>54</v>
      </c>
      <c r="C37" s="20">
        <v>560</v>
      </c>
      <c r="D37" s="12">
        <f t="shared" si="3"/>
        <v>560</v>
      </c>
      <c r="E37" s="12"/>
      <c r="F37" s="12"/>
      <c r="G37" s="12"/>
      <c r="H37" s="12"/>
      <c r="I37" s="12"/>
      <c r="J37" s="12">
        <v>560</v>
      </c>
      <c r="K37" s="12">
        <v>118</v>
      </c>
      <c r="L37" s="12">
        <f t="shared" si="2"/>
        <v>118</v>
      </c>
      <c r="M37" s="12"/>
      <c r="N37" s="12"/>
      <c r="O37" s="12"/>
      <c r="P37" s="12"/>
      <c r="Q37" s="12"/>
      <c r="R37" s="42">
        <v>118</v>
      </c>
    </row>
    <row r="38" spans="1:29" x14ac:dyDescent="0.2">
      <c r="A38" s="19" t="s">
        <v>55</v>
      </c>
      <c r="B38" s="20" t="s">
        <v>56</v>
      </c>
      <c r="C38" s="20">
        <v>399695</v>
      </c>
      <c r="D38" s="12">
        <f t="shared" si="3"/>
        <v>397995</v>
      </c>
      <c r="E38" s="12">
        <v>2073</v>
      </c>
      <c r="F38" s="12"/>
      <c r="G38" s="12"/>
      <c r="H38" s="12">
        <v>225922</v>
      </c>
      <c r="I38" s="12"/>
      <c r="J38" s="12">
        <v>170000</v>
      </c>
      <c r="K38" s="12">
        <v>7086</v>
      </c>
      <c r="L38" s="12">
        <f t="shared" si="2"/>
        <v>7060</v>
      </c>
      <c r="M38" s="12"/>
      <c r="N38" s="12"/>
      <c r="O38" s="12"/>
      <c r="P38" s="12">
        <v>968</v>
      </c>
      <c r="Q38" s="12"/>
      <c r="R38" s="42">
        <v>6092</v>
      </c>
    </row>
    <row r="39" spans="1:29" x14ac:dyDescent="0.2">
      <c r="A39" s="19" t="s">
        <v>57</v>
      </c>
      <c r="B39" s="20" t="s">
        <v>58</v>
      </c>
      <c r="C39" s="20">
        <v>185000</v>
      </c>
      <c r="D39" s="12">
        <f t="shared" si="3"/>
        <v>185000</v>
      </c>
      <c r="E39" s="12"/>
      <c r="F39" s="12"/>
      <c r="G39" s="12"/>
      <c r="H39" s="12"/>
      <c r="I39" s="12"/>
      <c r="J39" s="12">
        <v>185000</v>
      </c>
      <c r="K39" s="12">
        <v>10264</v>
      </c>
      <c r="L39" s="12">
        <f t="shared" si="2"/>
        <v>10264</v>
      </c>
      <c r="M39" s="12"/>
      <c r="N39" s="12"/>
      <c r="O39" s="12"/>
      <c r="P39" s="12"/>
      <c r="Q39" s="12"/>
      <c r="R39" s="42">
        <v>10264</v>
      </c>
    </row>
    <row r="40" spans="1:29" x14ac:dyDescent="0.2">
      <c r="A40" s="19" t="s">
        <v>59</v>
      </c>
      <c r="B40" s="20" t="s">
        <v>60</v>
      </c>
      <c r="C40" s="20">
        <v>133015</v>
      </c>
      <c r="D40" s="12">
        <f t="shared" si="3"/>
        <v>129969</v>
      </c>
      <c r="E40" s="12"/>
      <c r="F40" s="12"/>
      <c r="G40" s="12"/>
      <c r="H40" s="12">
        <v>120969</v>
      </c>
      <c r="I40" s="12"/>
      <c r="J40" s="12">
        <v>9000</v>
      </c>
      <c r="K40" s="12">
        <v>14777</v>
      </c>
      <c r="L40" s="12">
        <f t="shared" si="2"/>
        <v>14777</v>
      </c>
      <c r="M40" s="12"/>
      <c r="N40" s="12"/>
      <c r="O40" s="12"/>
      <c r="P40" s="12">
        <v>14212</v>
      </c>
      <c r="Q40" s="12"/>
      <c r="R40" s="42">
        <v>565</v>
      </c>
    </row>
    <row r="41" spans="1:29" x14ac:dyDescent="0.2">
      <c r="A41" s="19" t="s">
        <v>61</v>
      </c>
      <c r="B41" s="20" t="s">
        <v>62</v>
      </c>
      <c r="C41" s="20">
        <v>398621</v>
      </c>
      <c r="D41" s="12">
        <f t="shared" si="3"/>
        <v>398621</v>
      </c>
      <c r="E41" s="12"/>
      <c r="F41" s="12"/>
      <c r="G41" s="12"/>
      <c r="H41" s="12">
        <v>205810</v>
      </c>
      <c r="I41" s="12"/>
      <c r="J41" s="12">
        <v>192811</v>
      </c>
      <c r="K41" s="12">
        <v>18034</v>
      </c>
      <c r="L41" s="12">
        <f t="shared" si="2"/>
        <v>18034</v>
      </c>
      <c r="M41" s="12"/>
      <c r="N41" s="12"/>
      <c r="O41" s="12"/>
      <c r="P41" s="12">
        <v>3639</v>
      </c>
      <c r="Q41" s="12"/>
      <c r="R41" s="42">
        <v>14395</v>
      </c>
    </row>
    <row r="42" spans="1:29" x14ac:dyDescent="0.2">
      <c r="A42" s="19" t="s">
        <v>63</v>
      </c>
      <c r="B42" s="27" t="s">
        <v>131</v>
      </c>
      <c r="C42" s="20">
        <v>3150</v>
      </c>
      <c r="D42" s="12">
        <f t="shared" si="3"/>
        <v>3150</v>
      </c>
      <c r="E42" s="12"/>
      <c r="F42" s="12"/>
      <c r="G42" s="12"/>
      <c r="H42" s="12"/>
      <c r="I42" s="12"/>
      <c r="J42" s="12">
        <v>3150</v>
      </c>
      <c r="K42" s="12">
        <v>13</v>
      </c>
      <c r="L42" s="12">
        <f t="shared" si="2"/>
        <v>13</v>
      </c>
      <c r="M42" s="12"/>
      <c r="N42" s="12"/>
      <c r="O42" s="12"/>
      <c r="P42" s="12"/>
      <c r="Q42" s="12"/>
      <c r="R42" s="42">
        <v>13</v>
      </c>
    </row>
    <row r="43" spans="1:29" x14ac:dyDescent="0.2">
      <c r="A43" s="19">
        <v>36</v>
      </c>
      <c r="B43" s="27" t="s">
        <v>111</v>
      </c>
      <c r="C43" s="20">
        <v>13225</v>
      </c>
      <c r="D43" s="12">
        <f t="shared" si="3"/>
        <v>13225</v>
      </c>
      <c r="E43" s="12"/>
      <c r="F43" s="12">
        <v>10504</v>
      </c>
      <c r="G43" s="12"/>
      <c r="H43" s="12"/>
      <c r="I43" s="12"/>
      <c r="J43" s="12">
        <v>2721</v>
      </c>
      <c r="K43" s="12">
        <v>24</v>
      </c>
      <c r="L43" s="12">
        <f t="shared" si="2"/>
        <v>24</v>
      </c>
      <c r="M43" s="12"/>
      <c r="N43" s="12"/>
      <c r="O43" s="12"/>
      <c r="P43" s="12"/>
      <c r="Q43" s="12"/>
      <c r="R43" s="42">
        <v>24</v>
      </c>
    </row>
    <row r="44" spans="1:29" s="24" customFormat="1" x14ac:dyDescent="0.2">
      <c r="A44" s="21" t="s">
        <v>64</v>
      </c>
      <c r="B44" s="25" t="s">
        <v>65</v>
      </c>
      <c r="C44" s="28">
        <v>67759</v>
      </c>
      <c r="D44" s="23">
        <f t="shared" si="3"/>
        <v>55295</v>
      </c>
      <c r="E44" s="12">
        <v>2500</v>
      </c>
      <c r="F44" s="12"/>
      <c r="G44" s="12"/>
      <c r="H44" s="12">
        <v>37497</v>
      </c>
      <c r="I44" s="12"/>
      <c r="J44" s="12">
        <v>15298</v>
      </c>
      <c r="K44" s="23">
        <v>2190</v>
      </c>
      <c r="L44" s="12">
        <f t="shared" si="2"/>
        <v>1518</v>
      </c>
      <c r="M44" s="23">
        <v>780</v>
      </c>
      <c r="N44" s="23"/>
      <c r="O44" s="23"/>
      <c r="P44" s="23">
        <v>708</v>
      </c>
      <c r="Q44" s="23"/>
      <c r="R44" s="43">
        <v>30</v>
      </c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1:29" ht="42.75" x14ac:dyDescent="0.2">
      <c r="A45" s="19" t="s">
        <v>66</v>
      </c>
      <c r="B45" s="27" t="s">
        <v>67</v>
      </c>
      <c r="C45" s="20">
        <v>71763</v>
      </c>
      <c r="D45" s="12">
        <f t="shared" si="3"/>
        <v>5512</v>
      </c>
      <c r="E45" s="12"/>
      <c r="F45" s="12"/>
      <c r="G45" s="12"/>
      <c r="H45" s="12"/>
      <c r="I45" s="12"/>
      <c r="J45" s="12">
        <v>5512</v>
      </c>
      <c r="K45" s="12">
        <v>1174</v>
      </c>
      <c r="L45" s="12">
        <f t="shared" si="2"/>
        <v>0</v>
      </c>
      <c r="M45" s="12"/>
      <c r="N45" s="12"/>
      <c r="O45" s="12"/>
      <c r="P45" s="12"/>
      <c r="Q45" s="12"/>
      <c r="R45" s="42"/>
    </row>
    <row r="46" spans="1:29" ht="42.75" x14ac:dyDescent="0.2">
      <c r="A46" s="19">
        <v>39</v>
      </c>
      <c r="B46" s="27" t="s">
        <v>112</v>
      </c>
      <c r="C46" s="20">
        <v>50</v>
      </c>
      <c r="D46" s="12">
        <f t="shared" si="3"/>
        <v>50</v>
      </c>
      <c r="E46" s="12"/>
      <c r="F46" s="12"/>
      <c r="G46" s="12"/>
      <c r="H46" s="12"/>
      <c r="I46" s="12"/>
      <c r="J46" s="12">
        <v>50</v>
      </c>
      <c r="K46" s="12">
        <v>0</v>
      </c>
      <c r="L46" s="12">
        <f t="shared" si="2"/>
        <v>0</v>
      </c>
      <c r="M46" s="12"/>
      <c r="N46" s="12"/>
      <c r="O46" s="12"/>
      <c r="P46" s="12"/>
      <c r="Q46" s="12"/>
      <c r="R46" s="42"/>
    </row>
    <row r="47" spans="1:29" ht="28.5" x14ac:dyDescent="0.2">
      <c r="A47" s="19" t="s">
        <v>68</v>
      </c>
      <c r="B47" s="20" t="s">
        <v>69</v>
      </c>
      <c r="C47" s="20">
        <v>276</v>
      </c>
      <c r="D47" s="12">
        <f t="shared" si="3"/>
        <v>276</v>
      </c>
      <c r="E47" s="12"/>
      <c r="F47" s="12"/>
      <c r="G47" s="12"/>
      <c r="H47" s="12"/>
      <c r="I47" s="12"/>
      <c r="J47" s="12">
        <v>276</v>
      </c>
      <c r="K47" s="12">
        <v>0</v>
      </c>
      <c r="L47" s="12">
        <f t="shared" si="2"/>
        <v>0</v>
      </c>
      <c r="M47" s="12"/>
      <c r="N47" s="12"/>
      <c r="O47" s="12"/>
      <c r="P47" s="12"/>
      <c r="Q47" s="12"/>
      <c r="R47" s="42"/>
    </row>
    <row r="48" spans="1:29" ht="28.5" x14ac:dyDescent="0.2">
      <c r="A48" s="19" t="s">
        <v>70</v>
      </c>
      <c r="B48" s="27" t="s">
        <v>71</v>
      </c>
      <c r="C48" s="20">
        <v>10</v>
      </c>
      <c r="D48" s="12">
        <f t="shared" si="3"/>
        <v>10</v>
      </c>
      <c r="E48" s="12"/>
      <c r="F48" s="12"/>
      <c r="G48" s="12"/>
      <c r="H48" s="12"/>
      <c r="I48" s="12"/>
      <c r="J48" s="12">
        <v>10</v>
      </c>
      <c r="K48" s="12">
        <v>3</v>
      </c>
      <c r="L48" s="12">
        <f t="shared" si="2"/>
        <v>3</v>
      </c>
      <c r="M48" s="12"/>
      <c r="N48" s="12"/>
      <c r="O48" s="12"/>
      <c r="P48" s="12"/>
      <c r="Q48" s="12"/>
      <c r="R48" s="42">
        <v>3</v>
      </c>
    </row>
    <row r="49" spans="1:29" s="24" customFormat="1" ht="28.5" x14ac:dyDescent="0.2">
      <c r="A49" s="21" t="s">
        <v>72</v>
      </c>
      <c r="B49" s="25" t="s">
        <v>90</v>
      </c>
      <c r="C49" s="28">
        <v>823</v>
      </c>
      <c r="D49" s="23">
        <f t="shared" si="3"/>
        <v>23</v>
      </c>
      <c r="E49" s="12"/>
      <c r="F49" s="12"/>
      <c r="G49" s="12"/>
      <c r="H49" s="12"/>
      <c r="I49" s="12"/>
      <c r="J49" s="12">
        <v>23</v>
      </c>
      <c r="K49" s="23">
        <v>5</v>
      </c>
      <c r="L49" s="23">
        <f t="shared" si="2"/>
        <v>0</v>
      </c>
      <c r="M49" s="23"/>
      <c r="N49" s="23"/>
      <c r="O49" s="23"/>
      <c r="P49" s="23"/>
      <c r="Q49" s="23"/>
      <c r="R49" s="43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1:29" x14ac:dyDescent="0.2">
      <c r="A50" s="19" t="s">
        <v>73</v>
      </c>
      <c r="B50" s="27" t="s">
        <v>74</v>
      </c>
      <c r="C50" s="28">
        <v>250</v>
      </c>
      <c r="D50" s="12">
        <f t="shared" si="3"/>
        <v>250</v>
      </c>
      <c r="E50" s="12"/>
      <c r="F50" s="12"/>
      <c r="G50" s="12"/>
      <c r="H50" s="12"/>
      <c r="I50" s="12"/>
      <c r="J50" s="12">
        <v>250</v>
      </c>
      <c r="K50" s="12">
        <v>0</v>
      </c>
      <c r="L50" s="12">
        <f t="shared" si="2"/>
        <v>0</v>
      </c>
      <c r="M50" s="12"/>
      <c r="N50" s="12"/>
      <c r="O50" s="12"/>
      <c r="P50" s="12"/>
      <c r="Q50" s="12"/>
      <c r="R50" s="42"/>
    </row>
    <row r="51" spans="1:29" ht="27.6" customHeight="1" x14ac:dyDescent="0.2">
      <c r="A51" s="19" t="s">
        <v>75</v>
      </c>
      <c r="B51" s="27" t="s">
        <v>76</v>
      </c>
      <c r="C51" s="28">
        <v>9000</v>
      </c>
      <c r="D51" s="12">
        <f t="shared" si="3"/>
        <v>9000</v>
      </c>
      <c r="E51" s="12"/>
      <c r="F51" s="12">
        <v>9000</v>
      </c>
      <c r="G51" s="12"/>
      <c r="H51" s="12"/>
      <c r="I51" s="12"/>
      <c r="J51" s="12"/>
      <c r="K51" s="12">
        <v>164</v>
      </c>
      <c r="L51" s="12">
        <f t="shared" si="2"/>
        <v>164</v>
      </c>
      <c r="M51" s="12"/>
      <c r="N51" s="12">
        <v>164</v>
      </c>
      <c r="O51" s="12"/>
      <c r="P51" s="12"/>
      <c r="Q51" s="12"/>
      <c r="R51" s="42"/>
    </row>
    <row r="52" spans="1:29" x14ac:dyDescent="0.2">
      <c r="A52" s="19" t="s">
        <v>77</v>
      </c>
      <c r="B52" s="20" t="s">
        <v>78</v>
      </c>
      <c r="C52" s="20">
        <v>18703</v>
      </c>
      <c r="D52" s="12">
        <f t="shared" si="3"/>
        <v>17433</v>
      </c>
      <c r="E52" s="12"/>
      <c r="F52" s="12"/>
      <c r="G52" s="12"/>
      <c r="H52" s="12">
        <v>13949</v>
      </c>
      <c r="I52" s="12"/>
      <c r="J52" s="12">
        <v>3484</v>
      </c>
      <c r="K52" s="12">
        <v>1451</v>
      </c>
      <c r="L52" s="12">
        <f t="shared" si="2"/>
        <v>0</v>
      </c>
      <c r="M52" s="12"/>
      <c r="N52" s="12"/>
      <c r="O52" s="12"/>
      <c r="P52" s="12"/>
      <c r="Q52" s="12"/>
      <c r="R52" s="42"/>
    </row>
    <row r="53" spans="1:29" x14ac:dyDescent="0.2">
      <c r="A53" s="19" t="s">
        <v>79</v>
      </c>
      <c r="B53" s="20" t="s">
        <v>80</v>
      </c>
      <c r="C53" s="20">
        <v>610</v>
      </c>
      <c r="D53" s="12">
        <f t="shared" si="3"/>
        <v>610</v>
      </c>
      <c r="E53" s="12"/>
      <c r="F53" s="12"/>
      <c r="G53" s="12"/>
      <c r="H53" s="12"/>
      <c r="I53" s="12"/>
      <c r="J53" s="12">
        <v>610</v>
      </c>
      <c r="K53" s="12">
        <v>11</v>
      </c>
      <c r="L53" s="12">
        <f t="shared" si="2"/>
        <v>11</v>
      </c>
      <c r="M53" s="12"/>
      <c r="N53" s="12"/>
      <c r="O53" s="12"/>
      <c r="P53" s="12"/>
      <c r="Q53" s="12"/>
      <c r="R53" s="42">
        <v>11</v>
      </c>
    </row>
    <row r="54" spans="1:29" ht="42.75" x14ac:dyDescent="0.2">
      <c r="A54" s="19" t="s">
        <v>81</v>
      </c>
      <c r="B54" s="20" t="s">
        <v>82</v>
      </c>
      <c r="C54" s="20">
        <v>132</v>
      </c>
      <c r="D54" s="12">
        <f t="shared" si="3"/>
        <v>132</v>
      </c>
      <c r="E54" s="12"/>
      <c r="F54" s="12"/>
      <c r="G54" s="12"/>
      <c r="H54" s="12"/>
      <c r="I54" s="12"/>
      <c r="J54" s="12">
        <v>132</v>
      </c>
      <c r="K54" s="12">
        <v>5</v>
      </c>
      <c r="L54" s="12">
        <f t="shared" si="2"/>
        <v>5</v>
      </c>
      <c r="M54" s="12"/>
      <c r="N54" s="12"/>
      <c r="O54" s="12"/>
      <c r="P54" s="12"/>
      <c r="Q54" s="12"/>
      <c r="R54" s="42">
        <v>5</v>
      </c>
    </row>
    <row r="55" spans="1:29" x14ac:dyDescent="0.2">
      <c r="A55" s="19" t="s">
        <v>83</v>
      </c>
      <c r="B55" s="27" t="s">
        <v>84</v>
      </c>
      <c r="C55" s="28">
        <v>584</v>
      </c>
      <c r="D55" s="12">
        <f t="shared" si="3"/>
        <v>584</v>
      </c>
      <c r="E55" s="12"/>
      <c r="F55" s="12"/>
      <c r="G55" s="12"/>
      <c r="H55" s="12"/>
      <c r="I55" s="12"/>
      <c r="J55" s="12">
        <v>584</v>
      </c>
      <c r="K55" s="12">
        <v>0</v>
      </c>
      <c r="L55" s="12">
        <f t="shared" si="2"/>
        <v>0</v>
      </c>
      <c r="M55" s="12"/>
      <c r="N55" s="12"/>
      <c r="O55" s="12"/>
      <c r="P55" s="12"/>
      <c r="Q55" s="12"/>
      <c r="R55" s="42"/>
    </row>
    <row r="56" spans="1:29" ht="28.5" x14ac:dyDescent="0.2">
      <c r="A56" s="19">
        <v>52</v>
      </c>
      <c r="B56" s="38" t="s">
        <v>113</v>
      </c>
      <c r="C56" s="28">
        <v>70</v>
      </c>
      <c r="D56" s="12">
        <f t="shared" si="3"/>
        <v>70</v>
      </c>
      <c r="E56" s="12"/>
      <c r="F56" s="12"/>
      <c r="G56" s="12"/>
      <c r="H56" s="12"/>
      <c r="I56" s="12"/>
      <c r="J56" s="12">
        <v>70</v>
      </c>
      <c r="K56" s="12">
        <v>0</v>
      </c>
      <c r="L56" s="12">
        <f t="shared" si="2"/>
        <v>0</v>
      </c>
      <c r="M56" s="12"/>
      <c r="N56" s="12"/>
      <c r="O56" s="12"/>
      <c r="P56" s="12"/>
      <c r="Q56" s="12"/>
      <c r="R56" s="42"/>
    </row>
    <row r="57" spans="1:29" ht="28.5" x14ac:dyDescent="0.2">
      <c r="A57" s="19" t="s">
        <v>85</v>
      </c>
      <c r="B57" s="27" t="s">
        <v>86</v>
      </c>
      <c r="C57" s="28">
        <v>170</v>
      </c>
      <c r="D57" s="12">
        <f t="shared" si="3"/>
        <v>170</v>
      </c>
      <c r="E57" s="12"/>
      <c r="F57" s="12"/>
      <c r="G57" s="12"/>
      <c r="H57" s="12"/>
      <c r="I57" s="12"/>
      <c r="J57" s="12">
        <v>170</v>
      </c>
      <c r="K57" s="12">
        <v>5</v>
      </c>
      <c r="L57" s="12">
        <f t="shared" si="2"/>
        <v>5</v>
      </c>
      <c r="M57" s="12"/>
      <c r="N57" s="12"/>
      <c r="O57" s="12"/>
      <c r="P57" s="12"/>
      <c r="Q57" s="12"/>
      <c r="R57" s="42">
        <v>5</v>
      </c>
    </row>
    <row r="58" spans="1:29" ht="28.5" x14ac:dyDescent="0.2">
      <c r="A58" s="19">
        <v>54</v>
      </c>
      <c r="B58" s="27" t="s">
        <v>114</v>
      </c>
      <c r="C58" s="28">
        <v>3172</v>
      </c>
      <c r="D58" s="12">
        <f t="shared" si="3"/>
        <v>2972</v>
      </c>
      <c r="E58" s="12"/>
      <c r="F58" s="12"/>
      <c r="G58" s="12"/>
      <c r="H58" s="12">
        <v>2872</v>
      </c>
      <c r="I58" s="12"/>
      <c r="J58" s="12">
        <v>100</v>
      </c>
      <c r="K58" s="12">
        <v>1985</v>
      </c>
      <c r="L58" s="12">
        <f t="shared" si="2"/>
        <v>1985</v>
      </c>
      <c r="M58" s="12"/>
      <c r="N58" s="12"/>
      <c r="O58" s="12"/>
      <c r="P58" s="12">
        <v>1983</v>
      </c>
      <c r="Q58" s="12"/>
      <c r="R58" s="42">
        <v>2</v>
      </c>
    </row>
    <row r="59" spans="1:29" ht="28.5" x14ac:dyDescent="0.2">
      <c r="A59" s="30">
        <v>55</v>
      </c>
      <c r="B59" s="32" t="s">
        <v>115</v>
      </c>
      <c r="C59" s="33">
        <v>50</v>
      </c>
      <c r="D59" s="12">
        <f t="shared" si="3"/>
        <v>50</v>
      </c>
      <c r="E59" s="31"/>
      <c r="F59" s="31"/>
      <c r="G59" s="31"/>
      <c r="H59" s="31"/>
      <c r="I59" s="31"/>
      <c r="J59" s="31">
        <v>50</v>
      </c>
      <c r="K59" s="31">
        <v>145</v>
      </c>
      <c r="L59" s="12">
        <f t="shared" si="2"/>
        <v>145</v>
      </c>
      <c r="M59" s="31"/>
      <c r="N59" s="31"/>
      <c r="O59" s="31"/>
      <c r="P59" s="31">
        <v>145</v>
      </c>
      <c r="Q59" s="31"/>
      <c r="R59" s="44"/>
    </row>
    <row r="60" spans="1:29" ht="28.5" x14ac:dyDescent="0.2">
      <c r="A60" s="30">
        <v>56</v>
      </c>
      <c r="B60" s="32" t="s">
        <v>119</v>
      </c>
      <c r="C60" s="33">
        <v>220</v>
      </c>
      <c r="D60" s="12">
        <f t="shared" ref="D60" si="5">E60+F60+G60+I60+J60+H60</f>
        <v>220</v>
      </c>
      <c r="E60" s="31"/>
      <c r="F60" s="31"/>
      <c r="G60" s="31"/>
      <c r="H60" s="31"/>
      <c r="I60" s="31"/>
      <c r="J60" s="31">
        <v>220</v>
      </c>
      <c r="K60" s="31">
        <v>8</v>
      </c>
      <c r="L60" s="12">
        <f t="shared" si="2"/>
        <v>8</v>
      </c>
      <c r="M60" s="31"/>
      <c r="N60" s="31"/>
      <c r="O60" s="31"/>
      <c r="P60" s="31"/>
      <c r="Q60" s="31"/>
      <c r="R60" s="44">
        <v>8</v>
      </c>
    </row>
    <row r="61" spans="1:29" x14ac:dyDescent="0.2">
      <c r="A61" s="30">
        <v>57</v>
      </c>
      <c r="B61" s="29" t="s">
        <v>107</v>
      </c>
      <c r="C61" s="29">
        <v>644</v>
      </c>
      <c r="D61" s="12">
        <f t="shared" si="3"/>
        <v>644</v>
      </c>
      <c r="E61" s="31"/>
      <c r="F61" s="31"/>
      <c r="G61" s="31"/>
      <c r="H61" s="31"/>
      <c r="I61" s="31"/>
      <c r="J61" s="31">
        <v>644</v>
      </c>
      <c r="K61" s="31">
        <v>32</v>
      </c>
      <c r="L61" s="12">
        <f t="shared" si="2"/>
        <v>32</v>
      </c>
      <c r="M61" s="31"/>
      <c r="N61" s="31"/>
      <c r="O61" s="31"/>
      <c r="P61" s="31"/>
      <c r="Q61" s="31"/>
      <c r="R61" s="44">
        <v>32</v>
      </c>
    </row>
    <row r="62" spans="1:29" ht="28.5" x14ac:dyDescent="0.2">
      <c r="A62" s="19">
        <v>58</v>
      </c>
      <c r="B62" s="20" t="s">
        <v>91</v>
      </c>
      <c r="C62" s="20">
        <v>10</v>
      </c>
      <c r="D62" s="12">
        <f t="shared" si="3"/>
        <v>10</v>
      </c>
      <c r="E62" s="12"/>
      <c r="F62" s="12"/>
      <c r="G62" s="12"/>
      <c r="H62" s="12"/>
      <c r="I62" s="12"/>
      <c r="J62" s="12">
        <v>10</v>
      </c>
      <c r="K62" s="12">
        <v>0</v>
      </c>
      <c r="L62" s="12">
        <f t="shared" si="2"/>
        <v>0</v>
      </c>
      <c r="M62" s="12"/>
      <c r="N62" s="12"/>
      <c r="O62" s="12"/>
      <c r="P62" s="12"/>
      <c r="Q62" s="12"/>
      <c r="R62" s="42"/>
    </row>
    <row r="63" spans="1:29" ht="28.5" x14ac:dyDescent="0.2">
      <c r="A63" s="19">
        <v>60</v>
      </c>
      <c r="B63" s="36" t="s">
        <v>120</v>
      </c>
      <c r="C63" s="20">
        <v>2000</v>
      </c>
      <c r="D63" s="12">
        <f t="shared" si="3"/>
        <v>2000</v>
      </c>
      <c r="E63" s="12"/>
      <c r="F63" s="12"/>
      <c r="G63" s="12"/>
      <c r="H63" s="12"/>
      <c r="I63" s="12"/>
      <c r="J63" s="12">
        <v>2000</v>
      </c>
      <c r="K63" s="12">
        <v>0</v>
      </c>
      <c r="L63" s="12">
        <f t="shared" si="2"/>
        <v>0</v>
      </c>
      <c r="M63" s="12"/>
      <c r="N63" s="12"/>
      <c r="O63" s="12"/>
      <c r="P63" s="12"/>
      <c r="Q63" s="12"/>
      <c r="R63" s="42"/>
    </row>
    <row r="64" spans="1:29" ht="28.5" x14ac:dyDescent="0.2">
      <c r="A64" s="19">
        <v>61</v>
      </c>
      <c r="B64" s="20" t="s">
        <v>116</v>
      </c>
      <c r="C64" s="20">
        <v>162473</v>
      </c>
      <c r="D64" s="12">
        <f t="shared" ref="D64" si="6">E64+F64+G64+I64+J64+H64</f>
        <v>162473</v>
      </c>
      <c r="E64" s="12"/>
      <c r="F64" s="12">
        <v>20000</v>
      </c>
      <c r="G64" s="12"/>
      <c r="H64" s="12">
        <v>138733</v>
      </c>
      <c r="I64" s="12"/>
      <c r="J64" s="12">
        <v>3740</v>
      </c>
      <c r="K64" s="12">
        <v>404</v>
      </c>
      <c r="L64" s="12">
        <f t="shared" si="2"/>
        <v>404</v>
      </c>
      <c r="M64" s="12"/>
      <c r="N64" s="12"/>
      <c r="O64" s="12"/>
      <c r="P64" s="12">
        <v>111</v>
      </c>
      <c r="Q64" s="12"/>
      <c r="R64" s="42">
        <v>293</v>
      </c>
    </row>
    <row r="65" spans="1:18" ht="29.25" thickBot="1" x14ac:dyDescent="0.25">
      <c r="A65" s="45">
        <v>64</v>
      </c>
      <c r="B65" s="46" t="s">
        <v>121</v>
      </c>
      <c r="C65" s="47">
        <v>11528</v>
      </c>
      <c r="D65" s="48">
        <f t="shared" ref="D65" si="7">E65+F65+G65+I65+J65+H65</f>
        <v>11528</v>
      </c>
      <c r="E65" s="48">
        <v>7050</v>
      </c>
      <c r="F65" s="48"/>
      <c r="G65" s="48"/>
      <c r="H65" s="48"/>
      <c r="I65" s="48"/>
      <c r="J65" s="48">
        <v>4478</v>
      </c>
      <c r="K65" s="48">
        <v>0</v>
      </c>
      <c r="L65" s="48">
        <f t="shared" ref="L65" si="8">M65+N65+O65+Q65+R65+P65</f>
        <v>0</v>
      </c>
      <c r="M65" s="48"/>
      <c r="N65" s="48"/>
      <c r="O65" s="48"/>
      <c r="P65" s="48"/>
      <c r="Q65" s="48"/>
      <c r="R65" s="49"/>
    </row>
  </sheetData>
  <sheetProtection selectLockedCells="1" selectUnlockedCells="1"/>
  <mergeCells count="12">
    <mergeCell ref="A2:R2"/>
    <mergeCell ref="A3:R3"/>
    <mergeCell ref="K6:K7"/>
    <mergeCell ref="L6:L7"/>
    <mergeCell ref="M6:R6"/>
    <mergeCell ref="A5:A7"/>
    <mergeCell ref="B5:B7"/>
    <mergeCell ref="C6:C7"/>
    <mergeCell ref="D6:D7"/>
    <mergeCell ref="E6:J6"/>
    <mergeCell ref="C5:J5"/>
    <mergeCell ref="K5:R5"/>
  </mergeCells>
  <printOptions horizontalCentered="1" verticalCentered="1"/>
  <pageMargins left="0" right="0" top="7.874015748031496E-2" bottom="7.874015748031496E-2" header="0.78740157480314965" footer="0.78740157480314965"/>
  <pageSetup paperSize="8" scale="65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3"/>
  <sheetViews>
    <sheetView workbookViewId="0">
      <selection activeCell="B18" sqref="B18"/>
    </sheetView>
  </sheetViews>
  <sheetFormatPr defaultRowHeight="12.75" x14ac:dyDescent="0.2"/>
  <cols>
    <col min="1" max="1" width="21.5703125" customWidth="1"/>
    <col min="2" max="2" width="10.140625" bestFit="1" customWidth="1"/>
    <col min="3" max="3" width="11.42578125" style="3" bestFit="1" customWidth="1"/>
    <col min="4" max="4" width="10.140625" bestFit="1" customWidth="1"/>
  </cols>
  <sheetData>
    <row r="2" spans="1:5" x14ac:dyDescent="0.2">
      <c r="B2" t="s">
        <v>98</v>
      </c>
      <c r="C2" t="s">
        <v>99</v>
      </c>
      <c r="D2" t="s">
        <v>98</v>
      </c>
      <c r="E2" t="s">
        <v>99</v>
      </c>
    </row>
    <row r="3" spans="1:5" x14ac:dyDescent="0.2">
      <c r="B3" s="1">
        <f>'Bgt Martie 2022'!C9</f>
        <v>28751706</v>
      </c>
      <c r="C3" s="1">
        <f>'Bgt Martie 2022'!D9</f>
        <v>27050400</v>
      </c>
      <c r="D3" s="1">
        <v>100</v>
      </c>
      <c r="E3">
        <v>100</v>
      </c>
    </row>
    <row r="4" spans="1:5" x14ac:dyDescent="0.2">
      <c r="A4" t="s">
        <v>92</v>
      </c>
      <c r="B4" s="1">
        <f>'Bgt Martie 2022'!C23</f>
        <v>1512541</v>
      </c>
      <c r="C4" s="1">
        <f>'Bgt Martie 2022'!D23</f>
        <v>1432838</v>
      </c>
      <c r="D4" s="2">
        <f>B4/$B$3*100</f>
        <v>5.2607000085490583</v>
      </c>
      <c r="E4" s="2">
        <f>C4/$C$3*100</f>
        <v>5.2969198237364328</v>
      </c>
    </row>
    <row r="5" spans="1:5" x14ac:dyDescent="0.2">
      <c r="A5" t="s">
        <v>37</v>
      </c>
      <c r="B5" s="1">
        <f>'Bgt Martie 2022'!C26</f>
        <v>8589667</v>
      </c>
      <c r="C5" s="1">
        <f>'Bgt Martie 2022'!D26</f>
        <v>8354147</v>
      </c>
      <c r="D5" s="2">
        <f t="shared" ref="D5:D10" si="0">B5/$B$3*100</f>
        <v>29.875329832601931</v>
      </c>
      <c r="E5" s="2">
        <f t="shared" ref="E5:E10" si="1">C5/$C$3*100</f>
        <v>30.883635731819119</v>
      </c>
    </row>
    <row r="6" spans="1:5" x14ac:dyDescent="0.2">
      <c r="A6" t="s">
        <v>46</v>
      </c>
      <c r="B6" s="1">
        <f>'Bgt Martie 2022'!C32</f>
        <v>9797942</v>
      </c>
      <c r="C6" s="1">
        <f>'Bgt Martie 2022'!D32</f>
        <v>9708006</v>
      </c>
      <c r="D6" s="2">
        <f t="shared" si="0"/>
        <v>34.077776115267731</v>
      </c>
      <c r="E6" s="2">
        <f t="shared" si="1"/>
        <v>35.888585751042498</v>
      </c>
    </row>
    <row r="7" spans="1:5" x14ac:dyDescent="0.2">
      <c r="A7" t="s">
        <v>93</v>
      </c>
      <c r="B7" s="1">
        <f>'Bgt Martie 2022'!C33</f>
        <v>1301922</v>
      </c>
      <c r="C7" s="1">
        <f>'Bgt Martie 2022'!D33</f>
        <v>465200</v>
      </c>
      <c r="D7" s="2">
        <f t="shared" si="0"/>
        <v>4.5281556510072836</v>
      </c>
      <c r="E7" s="2">
        <f t="shared" si="1"/>
        <v>1.7197527578150418</v>
      </c>
    </row>
    <row r="8" spans="1:5" x14ac:dyDescent="0.2">
      <c r="A8" t="s">
        <v>108</v>
      </c>
      <c r="B8" s="1">
        <f>'Bgt Martie 2022'!C30</f>
        <v>433604</v>
      </c>
      <c r="C8" s="1">
        <f>'Bgt Martie 2022'!D30</f>
        <v>391604</v>
      </c>
      <c r="D8" s="2">
        <f t="shared" si="0"/>
        <v>1.5080983368430381</v>
      </c>
      <c r="E8" s="2">
        <f t="shared" si="1"/>
        <v>1.4476828438766154</v>
      </c>
    </row>
    <row r="9" spans="1:5" x14ac:dyDescent="0.2">
      <c r="A9" t="s">
        <v>49</v>
      </c>
      <c r="B9" s="1">
        <f>'Bgt Martie 2022'!C34</f>
        <v>636528</v>
      </c>
      <c r="C9" s="1">
        <f>'Bgt Martie 2022'!D34</f>
        <v>615872</v>
      </c>
      <c r="D9" s="2">
        <f t="shared" si="0"/>
        <v>2.2138790651239963</v>
      </c>
      <c r="E9" s="2">
        <f t="shared" si="1"/>
        <v>2.2767574601484637</v>
      </c>
    </row>
    <row r="10" spans="1:5" x14ac:dyDescent="0.2">
      <c r="A10" t="s">
        <v>100</v>
      </c>
      <c r="B10" s="1">
        <f>B3-B9-B8-B7-B6-B5-B4</f>
        <v>6479502</v>
      </c>
      <c r="C10" s="1">
        <f>C3-C9-C8-C7-C6-C5-C4</f>
        <v>6082733</v>
      </c>
      <c r="D10" s="2">
        <f t="shared" si="0"/>
        <v>22.536060990606956</v>
      </c>
      <c r="E10" s="2">
        <f t="shared" si="1"/>
        <v>22.486665631561824</v>
      </c>
    </row>
    <row r="50" spans="1:3" x14ac:dyDescent="0.2">
      <c r="B50" s="1">
        <f>'Bgt Martie 2022'!D9</f>
        <v>27050400</v>
      </c>
      <c r="C50" s="3">
        <f>SUM(C51:C56)</f>
        <v>100</v>
      </c>
    </row>
    <row r="51" spans="1:3" x14ac:dyDescent="0.2">
      <c r="A51" t="s">
        <v>101</v>
      </c>
      <c r="B51" s="1">
        <f>'Bgt Martie 2022'!E9</f>
        <v>1590964</v>
      </c>
      <c r="C51" s="3">
        <f t="shared" ref="C51:C56" si="2">B51/$B$50*100</f>
        <v>5.881480495667347</v>
      </c>
    </row>
    <row r="52" spans="1:3" x14ac:dyDescent="0.2">
      <c r="A52" t="s">
        <v>102</v>
      </c>
      <c r="B52" s="1">
        <f>'Bgt Martie 2022'!F9</f>
        <v>2220972</v>
      </c>
      <c r="C52" s="3">
        <f t="shared" si="2"/>
        <v>8.2104959630911196</v>
      </c>
    </row>
    <row r="53" spans="1:3" x14ac:dyDescent="0.2">
      <c r="A53" t="s">
        <v>103</v>
      </c>
      <c r="B53" s="1">
        <f>'Bgt Martie 2022'!G9</f>
        <v>440000</v>
      </c>
      <c r="C53" s="3">
        <f t="shared" si="2"/>
        <v>1.6265933220950521</v>
      </c>
    </row>
    <row r="54" spans="1:3" x14ac:dyDescent="0.2">
      <c r="A54" t="s">
        <v>104</v>
      </c>
      <c r="B54" s="1">
        <f>'Bgt Martie 2022'!H9</f>
        <v>11960826</v>
      </c>
      <c r="C54" s="3">
        <f t="shared" si="2"/>
        <v>44.216817496229261</v>
      </c>
    </row>
    <row r="55" spans="1:3" x14ac:dyDescent="0.2">
      <c r="A55" t="s">
        <v>105</v>
      </c>
      <c r="B55" s="1">
        <f>'Bgt Martie 2022'!I9</f>
        <v>600981</v>
      </c>
      <c r="C55" s="3">
        <f t="shared" si="2"/>
        <v>2.2217083666045601</v>
      </c>
    </row>
    <row r="56" spans="1:3" x14ac:dyDescent="0.2">
      <c r="A56" t="s">
        <v>106</v>
      </c>
      <c r="B56" s="1">
        <f>'Bgt Martie 2022'!J9</f>
        <v>10236657</v>
      </c>
      <c r="C56" s="3">
        <f t="shared" si="2"/>
        <v>37.842904356312665</v>
      </c>
    </row>
    <row r="77" spans="1:3" x14ac:dyDescent="0.2">
      <c r="A77" t="s">
        <v>118</v>
      </c>
      <c r="B77" s="1">
        <f>'Bgt Martie 2022'!L9</f>
        <v>1869432</v>
      </c>
      <c r="C77" s="3">
        <f>SUM(C78:C83)</f>
        <v>100</v>
      </c>
    </row>
    <row r="78" spans="1:3" x14ac:dyDescent="0.2">
      <c r="A78" t="s">
        <v>101</v>
      </c>
      <c r="B78" s="1">
        <f>'Bgt Martie 2022'!M9</f>
        <v>42226</v>
      </c>
      <c r="C78" s="3">
        <f t="shared" ref="C78:C83" si="3">B78/$B$77*100</f>
        <v>2.2587609498500081</v>
      </c>
    </row>
    <row r="79" spans="1:3" x14ac:dyDescent="0.2">
      <c r="A79" t="s">
        <v>102</v>
      </c>
      <c r="B79" s="1">
        <f>'Bgt Martie 2022'!N9</f>
        <v>404999</v>
      </c>
      <c r="C79" s="3">
        <f t="shared" si="3"/>
        <v>21.664280915272659</v>
      </c>
    </row>
    <row r="80" spans="1:3" x14ac:dyDescent="0.2">
      <c r="A80" t="s">
        <v>103</v>
      </c>
      <c r="B80" s="1">
        <f>'Bgt Martie 2022'!O9</f>
        <v>115647</v>
      </c>
      <c r="C80" s="3">
        <f t="shared" si="3"/>
        <v>6.1862105709113786</v>
      </c>
    </row>
    <row r="81" spans="1:3" x14ac:dyDescent="0.2">
      <c r="A81" t="s">
        <v>104</v>
      </c>
      <c r="B81" s="1">
        <f>'Bgt Martie 2022'!P9</f>
        <v>886597</v>
      </c>
      <c r="C81" s="3">
        <f t="shared" si="3"/>
        <v>47.426009611475571</v>
      </c>
    </row>
    <row r="82" spans="1:3" x14ac:dyDescent="0.2">
      <c r="A82" t="s">
        <v>105</v>
      </c>
      <c r="B82" s="1">
        <f>'Bgt Martie 2022'!Q9</f>
        <v>48339</v>
      </c>
      <c r="C82" s="3">
        <f t="shared" si="3"/>
        <v>2.5857586689432939</v>
      </c>
    </row>
    <row r="83" spans="1:3" x14ac:dyDescent="0.2">
      <c r="A83" t="s">
        <v>106</v>
      </c>
      <c r="B83" s="1">
        <f>'Bgt Martie 2022'!R9</f>
        <v>371624</v>
      </c>
      <c r="C83" s="3">
        <f t="shared" si="3"/>
        <v>19.878979283547089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Bgt Martie 2022</vt:lpstr>
      <vt:lpstr>Sheet1</vt:lpstr>
      <vt:lpstr>'Bgt Martie 2022'!Excel_BuiltIn__FilterDatabase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OVIDIU-CRISTIAN COSTACHE</dc:creator>
  <cp:lastModifiedBy>MONICA TĂRICEANU</cp:lastModifiedBy>
  <cp:lastPrinted>2022-05-17T10:49:52Z</cp:lastPrinted>
  <dcterms:created xsi:type="dcterms:W3CDTF">2016-01-21T08:29:54Z</dcterms:created>
  <dcterms:modified xsi:type="dcterms:W3CDTF">2022-05-17T10:49:56Z</dcterms:modified>
</cp:coreProperties>
</file>