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  <sheet name="active financ." sheetId="7" r:id="rId7"/>
  </sheets>
  <definedNames>
    <definedName name="_xlnm.Print_Area" localSheetId="4">'juridice'!$A$1:$F$54</definedName>
  </definedNames>
  <calcPr fullCalcOnLoad="1"/>
</workbook>
</file>

<file path=xl/sharedStrings.xml><?xml version="1.0" encoding="utf-8"?>
<sst xmlns="http://schemas.openxmlformats.org/spreadsheetml/2006/main" count="443" uniqueCount="184">
  <si>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</si>
  <si>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</si>
  <si>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</si>
  <si>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</si>
  <si>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</si>
  <si>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</si>
  <si>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</si>
  <si>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</si>
  <si>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</si>
  <si>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</si>
  <si>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</si>
  <si>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</si>
  <si>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</si>
  <si>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</si>
  <si>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</si>
  <si>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</si>
  <si>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</si>
  <si>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</si>
  <si>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</si>
  <si>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</si>
  <si>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</si>
  <si>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</si>
  <si>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</si>
  <si>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</si>
  <si>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</si>
  <si>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</si>
  <si>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</si>
  <si>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</si>
  <si>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</si>
  <si>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</si>
  <si>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</si>
  <si>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</si>
  <si>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</si>
  <si>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</si>
  <si>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</si>
  <si>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</si>
  <si>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</si>
  <si>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</si>
  <si>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septembrie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</si>
  <si>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</si>
  <si>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</si>
  <si>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</si>
  <si>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</si>
  <si>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</si>
  <si>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</si>
  <si>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</si>
  <si>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</si>
  <si>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</si>
  <si>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</si>
  <si>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</si>
  <si>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</si>
  <si>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</si>
  <si>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</si>
  <si>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</si>
  <si>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</si>
  <si>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</si>
  <si>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</si>
  <si>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</si>
  <si>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</si>
  <si>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</si>
  <si>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</si>
  <si>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</si>
  <si>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</si>
  <si>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</si>
  <si>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</si>
  <si>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</si>
  <si>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</si>
  <si>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</si>
  <si>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</si>
  <si>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</si>
  <si>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</si>
  <si>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</si>
  <si>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</si>
  <si>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</si>
  <si>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</si>
  <si>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</si>
  <si>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</si>
  <si>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</si>
  <si>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</si>
  <si>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20,09,2021</t>
  </si>
  <si>
    <t>dgrfp brasov</t>
  </si>
  <si>
    <t>en el</t>
  </si>
  <si>
    <t>termoenergetica</t>
  </si>
  <si>
    <t>en termica</t>
  </si>
  <si>
    <t>mmap</t>
  </si>
  <si>
    <t>apa rece</t>
  </si>
  <si>
    <t>telekom</t>
  </si>
  <si>
    <t>servicii telefonie</t>
  </si>
  <si>
    <t>mf</t>
  </si>
  <si>
    <t>alimentare swift</t>
  </si>
  <si>
    <t>tva swift</t>
  </si>
  <si>
    <t>gts telecom</t>
  </si>
  <si>
    <t>servicii</t>
  </si>
  <si>
    <t>rolf card</t>
  </si>
  <si>
    <t xml:space="preserve">cartele </t>
  </si>
  <si>
    <t>hard global</t>
  </si>
  <si>
    <t>servicii nebulizare</t>
  </si>
  <si>
    <t>c a phoenix</t>
  </si>
  <si>
    <t>obiecte inventar</t>
  </si>
  <si>
    <t>tmau</t>
  </si>
  <si>
    <t>21,09,2021</t>
  </si>
  <si>
    <t>posta romana</t>
  </si>
  <si>
    <t>servicii postale</t>
  </si>
  <si>
    <t>arc rom diamonds</t>
  </si>
  <si>
    <t>solutie</t>
  </si>
  <si>
    <t>monitorul oficial</t>
  </si>
  <si>
    <t xml:space="preserve">anunt </t>
  </si>
  <si>
    <t>22,09,2021</t>
  </si>
  <si>
    <t>anaf</t>
  </si>
  <si>
    <t>salubritate</t>
  </si>
  <si>
    <t>transfond</t>
  </si>
  <si>
    <t>serv mentenanta</t>
  </si>
  <si>
    <t>alte venituri</t>
  </si>
  <si>
    <t>bcr</t>
  </si>
  <si>
    <t>comision</t>
  </si>
  <si>
    <t>23,09,2021</t>
  </si>
  <si>
    <t>apa nova</t>
  </si>
  <si>
    <t>alimentare bloomberg</t>
  </si>
  <si>
    <t>alimentare refinitiv</t>
  </si>
  <si>
    <t>tva refinitiv</t>
  </si>
  <si>
    <t>tva bloomberg</t>
  </si>
  <si>
    <t>orange romania</t>
  </si>
  <si>
    <t>neotron</t>
  </si>
  <si>
    <t>aa farma distribution</t>
  </si>
  <si>
    <t>medicale</t>
  </si>
  <si>
    <t>24,09,2021</t>
  </si>
  <si>
    <t>dg salubritate</t>
  </si>
  <si>
    <t>tva zoom</t>
  </si>
  <si>
    <t>pf</t>
  </si>
  <si>
    <t>servicii zoom</t>
  </si>
  <si>
    <t>enquhesa consulting</t>
  </si>
  <si>
    <t>materiale</t>
  </si>
  <si>
    <t>smart choice</t>
  </si>
  <si>
    <t>total</t>
  </si>
  <si>
    <t>24.09.2021</t>
  </si>
  <si>
    <t>OP 10461</t>
  </si>
  <si>
    <t>REINTREGIRE CH DE PERSONAL IULIE - PROIECT SIPOCA 737 - 58.02.01</t>
  </si>
  <si>
    <t>MFP</t>
  </si>
  <si>
    <t>OP 10462</t>
  </si>
  <si>
    <t>OP 10465</t>
  </si>
  <si>
    <t>OP 10468</t>
  </si>
  <si>
    <t>DGRFP - CLUJ NAPOCA</t>
  </si>
  <si>
    <t>OP 10474</t>
  </si>
  <si>
    <t>OP 10475</t>
  </si>
  <si>
    <t>OP 10473</t>
  </si>
  <si>
    <t>OP 10467</t>
  </si>
  <si>
    <t>OP 10460</t>
  </si>
  <si>
    <t>REINTREGIRE CH DE PERSONAL IULIE - PROIECT SIPOCA 737 - 58.02.02</t>
  </si>
  <si>
    <t>OP 10463</t>
  </si>
  <si>
    <t>OP 10464</t>
  </si>
  <si>
    <t>OP 10466</t>
  </si>
  <si>
    <t>OP 10469</t>
  </si>
  <si>
    <t>OP 10470</t>
  </si>
  <si>
    <t>24.09.2011</t>
  </si>
  <si>
    <t>OP 10471</t>
  </si>
  <si>
    <t>OP 10472</t>
  </si>
  <si>
    <t>22.09.2021</t>
  </si>
  <si>
    <t>OP 10320</t>
  </si>
  <si>
    <t>ALIMENTARE CONT CUMPARARE VALUTA BIRD</t>
  </si>
  <si>
    <t>MF</t>
  </si>
  <si>
    <t>OP 10409</t>
  </si>
  <si>
    <t>PERSOANA JURIDICA</t>
  </si>
  <si>
    <t>cheltuieli fotocopiere</t>
  </si>
  <si>
    <t>PERSOANA FIZICA</t>
  </si>
  <si>
    <t xml:space="preserve">cheltuieli judecata </t>
  </si>
  <si>
    <t xml:space="preserve">cheltuieli executare  </t>
  </si>
  <si>
    <t>cheltuieli judecata CEDO</t>
  </si>
  <si>
    <t>BUGET DE STAT</t>
  </si>
  <si>
    <t>cheltuieli judiciare</t>
  </si>
  <si>
    <t>20.09.2021</t>
  </si>
  <si>
    <t>BIROU EXPERTIZE</t>
  </si>
  <si>
    <t>onorariu expert dosar 8372/63/2020</t>
  </si>
  <si>
    <t>poprire DE 376/2021</t>
  </si>
  <si>
    <t>despagubire dosar 1346/191/2016</t>
  </si>
  <si>
    <t>despagubire CEDO</t>
  </si>
  <si>
    <t>21.09.2021</t>
  </si>
  <si>
    <t>BUSSINES INFORMATION SYSTEMS (ALLEVO)</t>
  </si>
  <si>
    <t>fact 51876/06.09.2021-masina de copiat chei</t>
  </si>
  <si>
    <t>SILKEYS@MACHINES DISTRIBUTION</t>
  </si>
  <si>
    <t>23.09.2021</t>
  </si>
  <si>
    <t>RASIROM</t>
  </si>
  <si>
    <t>20-24 septembrie 2021</t>
  </si>
  <si>
    <t xml:space="preserve">fact 2018251/20.08.2021-serv implementare SWIFT -upgrade aplicatii SWIFT </t>
  </si>
  <si>
    <t>fact 1210086/26.03.2021-lucrari de instal. sisteme tehnice securitate sediu Bd Mircea Voda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</si>
</sst>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09]d\-mmm\-yy;@"/>
    <numFmt numFmtId="170" formatCode="[$-418]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u val="single"/>
      <sz val="11"/>
      <color indexed="30"/>
      <name val="Arial"/>
      <family val="2"/>
    </font>
    <font>
      <u val="single"/>
      <sz val="10"/>
      <color indexed="30"/>
      <name val="Arial"/>
      <family val="2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u val="single"/>
      <sz val="11"/>
      <color rgb="FF0563C1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u val="single"/>
      <sz val="10"/>
      <color rgb="FF0563C1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3" applyFont="1">
      <alignment/>
      <protection/>
    </xf>
    <xf numFmtId="49" fontId="19" fillId="0" borderId="0" xfId="63" applyNumberFormat="1" applyFont="1">
      <alignment/>
      <protection/>
    </xf>
    <xf numFmtId="0" fontId="19" fillId="0" borderId="0" xfId="61" applyFont="1">
      <alignment/>
      <protection/>
    </xf>
    <xf numFmtId="0" fontId="19" fillId="0" borderId="0" xfId="58" applyFont="1" applyBorder="1" applyAlignment="1">
      <alignment horizontal="left" wrapText="1"/>
      <protection/>
    </xf>
    <xf numFmtId="0" fontId="20" fillId="0" borderId="0" xfId="58" applyFont="1" applyAlignment="1">
      <alignment horizontal="left"/>
      <protection/>
    </xf>
    <xf numFmtId="0" fontId="14" fillId="0" borderId="0" xfId="58" applyFont="1">
      <alignment/>
      <protection/>
    </xf>
    <xf numFmtId="0" fontId="19" fillId="24" borderId="0" xfId="58" applyNumberFormat="1" applyFont="1" applyFill="1" applyBorder="1" applyAlignment="1">
      <alignment wrapText="1"/>
      <protection/>
    </xf>
    <xf numFmtId="0" fontId="19" fillId="0" borderId="0" xfId="58" applyFont="1" applyBorder="1" applyAlignment="1">
      <alignment wrapText="1"/>
      <protection/>
    </xf>
    <xf numFmtId="0" fontId="14" fillId="0" borderId="0" xfId="58" applyFont="1" applyBorder="1">
      <alignment/>
      <protection/>
    </xf>
    <xf numFmtId="0" fontId="19" fillId="0" borderId="0" xfId="58" applyFont="1" applyFill="1" applyBorder="1" applyAlignment="1">
      <alignment horizontal="center"/>
      <protection/>
    </xf>
    <xf numFmtId="0" fontId="19" fillId="0" borderId="0" xfId="58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63" applyFont="1" applyBorder="1" applyAlignment="1">
      <alignment horizontal="center" vertical="center"/>
      <protection/>
    </xf>
    <xf numFmtId="0" fontId="19" fillId="0" borderId="13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right" vertical="center"/>
      <protection/>
    </xf>
    <xf numFmtId="4" fontId="19" fillId="0" borderId="15" xfId="61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63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0" fillId="0" borderId="16" xfId="58" applyFont="1" applyBorder="1" applyAlignment="1">
      <alignment horizontal="center"/>
      <protection/>
    </xf>
    <xf numFmtId="0" fontId="20" fillId="0" borderId="17" xfId="58" applyFont="1" applyBorder="1" applyAlignment="1">
      <alignment horizontal="center"/>
      <protection/>
    </xf>
    <xf numFmtId="0" fontId="20" fillId="0" borderId="18" xfId="58" applyFont="1" applyBorder="1" applyAlignment="1">
      <alignment horizontal="center"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6" xfId="63" applyFont="1" applyBorder="1" applyAlignment="1">
      <alignment horizontal="center" vertical="center"/>
      <protection/>
    </xf>
    <xf numFmtId="0" fontId="19" fillId="0" borderId="17" xfId="63" applyFont="1" applyBorder="1" applyAlignment="1">
      <alignment horizontal="center" vertical="center"/>
      <protection/>
    </xf>
    <xf numFmtId="0" fontId="19" fillId="0" borderId="17" xfId="63" applyFont="1" applyBorder="1" applyAlignment="1">
      <alignment horizontal="center" vertical="center" wrapText="1"/>
      <protection/>
    </xf>
    <xf numFmtId="0" fontId="19" fillId="0" borderId="19" xfId="63" applyFont="1" applyBorder="1" applyAlignment="1">
      <alignment horizontal="right" vertical="center"/>
      <protection/>
    </xf>
    <xf numFmtId="0" fontId="19" fillId="0" borderId="20" xfId="63" applyFont="1" applyBorder="1" applyAlignment="1">
      <alignment horizontal="center" vertical="center"/>
      <protection/>
    </xf>
    <xf numFmtId="0" fontId="19" fillId="0" borderId="20" xfId="63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/>
      <protection/>
    </xf>
    <xf numFmtId="4" fontId="19" fillId="0" borderId="21" xfId="6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8" applyNumberFormat="1" applyFont="1" applyFill="1" applyBorder="1" applyAlignment="1">
      <alignment horizontal="left" wrapText="1"/>
      <protection/>
    </xf>
    <xf numFmtId="0" fontId="19" fillId="0" borderId="0" xfId="58" applyFont="1" applyBorder="1" applyAlignment="1">
      <alignment horizontal="left" wrapText="1"/>
      <protection/>
    </xf>
    <xf numFmtId="0" fontId="19" fillId="0" borderId="22" xfId="0" applyFont="1" applyBorder="1" applyAlignment="1">
      <alignment horizontal="center"/>
    </xf>
    <xf numFmtId="168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28" fillId="0" borderId="0" xfId="0" applyFont="1" applyAlignment="1">
      <alignment/>
    </xf>
    <xf numFmtId="0" fontId="28" fillId="25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1" xfId="0" applyBorder="1" applyAlignment="1">
      <alignment/>
    </xf>
    <xf numFmtId="0" fontId="19" fillId="0" borderId="3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8" fontId="0" fillId="0" borderId="48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4" fontId="0" fillId="0" borderId="49" xfId="0" applyNumberFormat="1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52" xfId="0" applyNumberForma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2" xfId="0" applyBorder="1" applyAlignment="1">
      <alignment/>
    </xf>
    <xf numFmtId="0" fontId="19" fillId="0" borderId="52" xfId="0" applyFont="1" applyBorder="1" applyAlignment="1">
      <alignment horizontal="right"/>
    </xf>
    <xf numFmtId="164" fontId="19" fillId="0" borderId="53" xfId="42" applyFont="1" applyFill="1" applyBorder="1" applyAlignment="1" applyProtection="1">
      <alignment/>
      <protection/>
    </xf>
    <xf numFmtId="0" fontId="0" fillId="0" borderId="54" xfId="0" applyBorder="1" applyAlignment="1">
      <alignment horizontal="center"/>
    </xf>
    <xf numFmtId="164" fontId="0" fillId="0" borderId="55" xfId="42" applyFont="1" applyFill="1" applyBorder="1" applyAlignment="1" applyProtection="1">
      <alignment/>
      <protection/>
    </xf>
    <xf numFmtId="0" fontId="0" fillId="0" borderId="56" xfId="0" applyBorder="1" applyAlignment="1">
      <alignment horizontal="center"/>
    </xf>
    <xf numFmtId="164" fontId="0" fillId="0" borderId="34" xfId="42" applyFont="1" applyFill="1" applyBorder="1" applyAlignment="1" applyProtection="1">
      <alignment/>
      <protection/>
    </xf>
    <xf numFmtId="0" fontId="0" fillId="0" borderId="5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40" xfId="42" applyFont="1" applyFill="1" applyBorder="1" applyAlignment="1" applyProtection="1">
      <alignment/>
      <protection/>
    </xf>
    <xf numFmtId="0" fontId="29" fillId="0" borderId="13" xfId="0" applyFont="1" applyBorder="1" applyAlignment="1">
      <alignment horizontal="center"/>
    </xf>
    <xf numFmtId="2" fontId="29" fillId="0" borderId="13" xfId="0" applyNumberFormat="1" applyFont="1" applyBorder="1" applyAlignment="1">
      <alignment vertical="center" wrapText="1"/>
    </xf>
    <xf numFmtId="0" fontId="29" fillId="0" borderId="13" xfId="0" applyFont="1" applyBorder="1" applyAlignment="1">
      <alignment horizontal="center" wrapText="1"/>
    </xf>
    <xf numFmtId="0" fontId="20" fillId="0" borderId="0" xfId="58" applyFont="1">
      <alignment/>
      <protection/>
    </xf>
    <xf numFmtId="0" fontId="29" fillId="0" borderId="20" xfId="0" applyFont="1" applyBorder="1" applyAlignment="1">
      <alignment horizontal="center"/>
    </xf>
    <xf numFmtId="2" fontId="29" fillId="0" borderId="20" xfId="0" applyNumberFormat="1" applyFont="1" applyBorder="1" applyAlignment="1">
      <alignment vertical="center" wrapText="1"/>
    </xf>
    <xf numFmtId="0" fontId="29" fillId="0" borderId="20" xfId="0" applyFont="1" applyBorder="1" applyAlignment="1">
      <alignment horizontal="center" wrapText="1"/>
    </xf>
    <xf numFmtId="169" fontId="20" fillId="0" borderId="57" xfId="58" applyNumberFormat="1" applyFont="1" applyBorder="1" applyAlignment="1">
      <alignment horizontal="center"/>
      <protection/>
    </xf>
    <xf numFmtId="0" fontId="20" fillId="0" borderId="17" xfId="58" applyFont="1" applyBorder="1" applyAlignment="1">
      <alignment horizontal="center"/>
      <protection/>
    </xf>
    <xf numFmtId="0" fontId="20" fillId="0" borderId="58" xfId="58" applyFont="1" applyBorder="1">
      <alignment/>
      <protection/>
    </xf>
    <xf numFmtId="0" fontId="20" fillId="0" borderId="52" xfId="58" applyFont="1" applyBorder="1" applyAlignment="1">
      <alignment horizontal="center"/>
      <protection/>
    </xf>
    <xf numFmtId="4" fontId="20" fillId="0" borderId="53" xfId="58" applyNumberFormat="1" applyFont="1" applyBorder="1">
      <alignment/>
      <protection/>
    </xf>
    <xf numFmtId="169" fontId="20" fillId="0" borderId="59" xfId="58" applyNumberFormat="1" applyFont="1" applyBorder="1" applyAlignment="1">
      <alignment horizontal="center"/>
      <protection/>
    </xf>
    <xf numFmtId="0" fontId="20" fillId="0" borderId="60" xfId="58" applyFont="1" applyBorder="1" applyAlignment="1">
      <alignment horizontal="center"/>
      <protection/>
    </xf>
    <xf numFmtId="0" fontId="20" fillId="0" borderId="61" xfId="58" applyFont="1" applyBorder="1" applyAlignment="1">
      <alignment horizontal="center" wrapText="1"/>
      <protection/>
    </xf>
    <xf numFmtId="0" fontId="20" fillId="0" borderId="62" xfId="58" applyFont="1" applyBorder="1" applyAlignment="1">
      <alignment horizontal="center"/>
      <protection/>
    </xf>
    <xf numFmtId="169" fontId="29" fillId="0" borderId="14" xfId="0" applyNumberFormat="1" applyFont="1" applyBorder="1" applyAlignment="1">
      <alignment horizontal="center"/>
    </xf>
    <xf numFmtId="4" fontId="29" fillId="0" borderId="15" xfId="0" applyNumberFormat="1" applyFont="1" applyBorder="1" applyAlignment="1">
      <alignment/>
    </xf>
    <xf numFmtId="169" fontId="29" fillId="0" borderId="19" xfId="0" applyNumberFormat="1" applyFont="1" applyBorder="1" applyAlignment="1">
      <alignment horizontal="center"/>
    </xf>
    <xf numFmtId="4" fontId="29" fillId="0" borderId="21" xfId="0" applyNumberFormat="1" applyFont="1" applyBorder="1" applyAlignment="1">
      <alignment/>
    </xf>
    <xf numFmtId="0" fontId="29" fillId="0" borderId="63" xfId="58" applyFont="1" applyFill="1" applyBorder="1" applyAlignment="1">
      <alignment horizontal="left"/>
      <protection/>
    </xf>
    <xf numFmtId="0" fontId="29" fillId="0" borderId="63" xfId="58" applyFont="1" applyFill="1" applyBorder="1" applyAlignment="1">
      <alignment horizontal="left" wrapText="1"/>
      <protection/>
    </xf>
    <xf numFmtId="0" fontId="29" fillId="0" borderId="63" xfId="58" applyFont="1" applyFill="1" applyBorder="1" applyAlignment="1">
      <alignment horizontal="center" wrapText="1"/>
      <protection/>
    </xf>
    <xf numFmtId="0" fontId="30" fillId="0" borderId="63" xfId="53" applyFont="1" applyFill="1" applyBorder="1" applyAlignment="1">
      <alignment horizontal="center" wrapText="1"/>
    </xf>
    <xf numFmtId="0" fontId="20" fillId="0" borderId="17" xfId="58" applyFont="1" applyBorder="1">
      <alignment/>
      <protection/>
    </xf>
    <xf numFmtId="4" fontId="20" fillId="0" borderId="18" xfId="58" applyNumberFormat="1" applyFont="1" applyBorder="1">
      <alignment/>
      <protection/>
    </xf>
    <xf numFmtId="0" fontId="29" fillId="0" borderId="64" xfId="58" applyFont="1" applyFill="1" applyBorder="1" applyAlignment="1">
      <alignment horizontal="center"/>
      <protection/>
    </xf>
    <xf numFmtId="4" fontId="29" fillId="26" borderId="65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28" fillId="25" borderId="13" xfId="0" applyNumberFormat="1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left" vertical="center" wrapText="1"/>
    </xf>
    <xf numFmtId="0" fontId="28" fillId="25" borderId="13" xfId="0" applyFont="1" applyFill="1" applyBorder="1" applyAlignment="1">
      <alignment horizontal="center" wrapText="1"/>
    </xf>
    <xf numFmtId="0" fontId="29" fillId="25" borderId="14" xfId="0" applyFont="1" applyFill="1" applyBorder="1" applyAlignment="1">
      <alignment horizontal="center" vertical="center" wrapText="1"/>
    </xf>
    <xf numFmtId="43" fontId="28" fillId="25" borderId="15" xfId="0" applyNumberFormat="1" applyFont="1" applyFill="1" applyBorder="1" applyAlignment="1">
      <alignment horizontal="right" vertical="center" wrapText="1"/>
    </xf>
    <xf numFmtId="0" fontId="31" fillId="0" borderId="66" xfId="63" applyFont="1" applyFill="1" applyBorder="1" applyAlignment="1">
      <alignment horizontal="center"/>
      <protection/>
    </xf>
    <xf numFmtId="0" fontId="0" fillId="0" borderId="67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31" fillId="0" borderId="67" xfId="0" applyFont="1" applyBorder="1" applyAlignment="1">
      <alignment horizontal="justify"/>
    </xf>
    <xf numFmtId="170" fontId="31" fillId="0" borderId="45" xfId="0" applyNumberFormat="1" applyFont="1" applyBorder="1" applyAlignment="1">
      <alignment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2" fontId="32" fillId="0" borderId="18" xfId="0" applyNumberFormat="1" applyFont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14" fontId="33" fillId="25" borderId="17" xfId="0" applyNumberFormat="1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43" fontId="33" fillId="25" borderId="18" xfId="0" applyNumberFormat="1" applyFont="1" applyFill="1" applyBorder="1" applyAlignment="1">
      <alignment horizontal="right" vertical="center" wrapText="1"/>
    </xf>
    <xf numFmtId="0" fontId="31" fillId="0" borderId="68" xfId="62" applyFont="1" applyFill="1" applyBorder="1" applyAlignme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3" applyFont="1" applyBorder="1">
      <alignment/>
      <protection/>
    </xf>
    <xf numFmtId="0" fontId="19" fillId="0" borderId="0" xfId="63" applyFont="1" applyAlignment="1">
      <alignment horizontal="left"/>
      <protection/>
    </xf>
    <xf numFmtId="166" fontId="14" fillId="0" borderId="66" xfId="58" applyNumberFormat="1" applyFont="1" applyBorder="1" applyAlignment="1">
      <alignment horizontal="center" vertical="center" wrapText="1"/>
      <protection/>
    </xf>
    <xf numFmtId="166" fontId="14" fillId="0" borderId="67" xfId="58" applyNumberFormat="1" applyFont="1" applyBorder="1" applyAlignment="1">
      <alignment horizontal="center" vertical="center" wrapText="1"/>
      <protection/>
    </xf>
    <xf numFmtId="0" fontId="14" fillId="0" borderId="67" xfId="58" applyFont="1" applyBorder="1" applyAlignment="1">
      <alignment horizontal="center" vertical="center" wrapText="1"/>
      <protection/>
    </xf>
    <xf numFmtId="0" fontId="14" fillId="0" borderId="67" xfId="58" applyFont="1" applyBorder="1" applyAlignment="1">
      <alignment horizontal="left" wrapText="1"/>
      <protection/>
    </xf>
    <xf numFmtId="4" fontId="14" fillId="0" borderId="45" xfId="58" applyNumberFormat="1" applyFont="1" applyBorder="1" applyAlignment="1">
      <alignment horizontal="right" vertical="center" wrapText="1"/>
      <protection/>
    </xf>
    <xf numFmtId="166" fontId="14" fillId="0" borderId="14" xfId="58" applyNumberFormat="1" applyFont="1" applyBorder="1" applyAlignment="1">
      <alignment horizontal="center"/>
      <protection/>
    </xf>
    <xf numFmtId="166" fontId="14" fillId="0" borderId="13" xfId="58" applyNumberFormat="1" applyFont="1" applyBorder="1" applyAlignment="1">
      <alignment horizontal="center"/>
      <protection/>
    </xf>
    <xf numFmtId="0" fontId="14" fillId="0" borderId="13" xfId="58" applyFont="1" applyBorder="1" applyAlignment="1">
      <alignment horizontal="center"/>
      <protection/>
    </xf>
    <xf numFmtId="0" fontId="14" fillId="0" borderId="13" xfId="58" applyFont="1" applyBorder="1" applyAlignment="1">
      <alignment horizontal="left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4" fontId="14" fillId="0" borderId="15" xfId="58" applyNumberFormat="1" applyFont="1" applyBorder="1" applyAlignment="1">
      <alignment horizontal="center"/>
      <protection/>
    </xf>
    <xf numFmtId="0" fontId="19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4" fontId="19" fillId="0" borderId="18" xfId="6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31" fillId="0" borderId="64" xfId="60" applyFont="1" applyFill="1" applyBorder="1" applyAlignment="1">
      <alignment horizontal="center"/>
      <protection/>
    </xf>
    <xf numFmtId="167" fontId="31" fillId="0" borderId="63" xfId="60" applyNumberFormat="1" applyFont="1" applyFill="1" applyBorder="1" applyAlignment="1">
      <alignment horizontal="center"/>
      <protection/>
    </xf>
    <xf numFmtId="0" fontId="31" fillId="0" borderId="63" xfId="60" applyFont="1" applyFill="1" applyBorder="1" applyAlignment="1">
      <alignment horizontal="center"/>
      <protection/>
    </xf>
    <xf numFmtId="0" fontId="31" fillId="0" borderId="63" xfId="0" applyFont="1" applyBorder="1" applyAlignment="1">
      <alignment horizontal="justify"/>
    </xf>
    <xf numFmtId="170" fontId="29" fillId="0" borderId="65" xfId="0" applyNumberFormat="1" applyFont="1" applyBorder="1" applyAlignment="1">
      <alignment/>
    </xf>
    <xf numFmtId="0" fontId="0" fillId="0" borderId="69" xfId="0" applyFont="1" applyBorder="1" applyAlignment="1">
      <alignment horizontal="center"/>
    </xf>
    <xf numFmtId="170" fontId="31" fillId="0" borderId="65" xfId="0" applyNumberFormat="1" applyFont="1" applyBorder="1" applyAlignment="1">
      <alignment/>
    </xf>
    <xf numFmtId="0" fontId="31" fillId="0" borderId="70" xfId="60" applyFont="1" applyFill="1" applyBorder="1" applyAlignment="1">
      <alignment horizontal="center"/>
      <protection/>
    </xf>
    <xf numFmtId="167" fontId="31" fillId="0" borderId="71" xfId="60" applyNumberFormat="1" applyFont="1" applyFill="1" applyBorder="1" applyAlignment="1">
      <alignment horizontal="center"/>
      <protection/>
    </xf>
    <xf numFmtId="0" fontId="31" fillId="0" borderId="71" xfId="60" applyFont="1" applyFill="1" applyBorder="1" applyAlignment="1">
      <alignment horizontal="center"/>
      <protection/>
    </xf>
    <xf numFmtId="0" fontId="31" fillId="0" borderId="71" xfId="0" applyFont="1" applyBorder="1" applyAlignment="1">
      <alignment horizontal="justify"/>
    </xf>
    <xf numFmtId="170" fontId="31" fillId="0" borderId="72" xfId="0" applyNumberFormat="1" applyFont="1" applyBorder="1" applyAlignment="1">
      <alignment/>
    </xf>
    <xf numFmtId="0" fontId="34" fillId="0" borderId="73" xfId="62" applyFont="1" applyFill="1" applyBorder="1" applyAlignment="1">
      <alignment/>
      <protection/>
    </xf>
    <xf numFmtId="0" fontId="31" fillId="0" borderId="68" xfId="0" applyFont="1" applyBorder="1" applyAlignment="1">
      <alignment/>
    </xf>
    <xf numFmtId="170" fontId="32" fillId="0" borderId="74" xfId="62" applyNumberFormat="1" applyFont="1" applyFill="1" applyBorder="1" applyAlignment="1">
      <alignment horizontal="righ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ILKEYS@MACHINES%20DISTRIBUTIO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7">
      <selection activeCell="I14" sqref="I14"/>
    </sheetView>
  </sheetViews>
  <sheetFormatPr defaultColWidth="9.140625" defaultRowHeight="12.75"/>
  <cols>
    <col min="1" max="1" width="22.57421875" style="0" customWidth="1"/>
    <col min="2" max="2" width="11.28125" style="0" customWidth="1"/>
    <col min="3" max="3" width="8.28125" style="0" customWidth="1"/>
    <col min="4" max="4" width="18.8515625" style="0" customWidth="1"/>
    <col min="5" max="5" width="23.28125" style="0" customWidth="1"/>
  </cols>
  <sheetData>
    <row r="1" spans="1:4" ht="12.75">
      <c r="A1" s="1" t="s">
        <v>33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30</v>
      </c>
      <c r="E6" s="48" t="s">
        <v>181</v>
      </c>
      <c r="F6" s="2"/>
    </row>
    <row r="7" spans="2:4" ht="13.5" thickBot="1">
      <c r="B7" s="1"/>
      <c r="C7" s="1"/>
      <c r="D7" s="1"/>
    </row>
    <row r="8" spans="1:5" ht="12.75">
      <c r="A8" s="19"/>
      <c r="B8" s="20" t="s">
        <v>2</v>
      </c>
      <c r="C8" s="20" t="s">
        <v>3</v>
      </c>
      <c r="D8" s="20" t="s">
        <v>4</v>
      </c>
      <c r="E8" s="21" t="s">
        <v>5</v>
      </c>
    </row>
    <row r="9" spans="1:8" ht="12.75" customHeight="1">
      <c r="A9" s="78" t="s">
        <v>36</v>
      </c>
      <c r="B9" s="51"/>
      <c r="C9" s="51"/>
      <c r="D9" s="52">
        <v>125658526</v>
      </c>
      <c r="E9" s="79"/>
      <c r="F9" s="47"/>
      <c r="G9" s="47"/>
      <c r="H9" s="47"/>
    </row>
    <row r="10" spans="1:8" ht="12.75">
      <c r="A10" s="80" t="s">
        <v>37</v>
      </c>
      <c r="B10" s="53" t="s">
        <v>38</v>
      </c>
      <c r="C10" s="54">
        <v>17</v>
      </c>
      <c r="D10" s="55">
        <f>625648</f>
        <v>625648</v>
      </c>
      <c r="E10" s="81"/>
      <c r="F10" s="47"/>
      <c r="G10" s="47"/>
      <c r="H10" s="47"/>
    </row>
    <row r="11" spans="1:8" ht="12.75">
      <c r="A11" s="80"/>
      <c r="B11" s="53"/>
      <c r="C11" s="54">
        <v>24</v>
      </c>
      <c r="D11" s="55">
        <f>92621-11734</f>
        <v>80887</v>
      </c>
      <c r="E11" s="81"/>
      <c r="F11" s="47"/>
      <c r="G11" s="47"/>
      <c r="H11" s="47"/>
    </row>
    <row r="12" spans="1:8" ht="12.75">
      <c r="A12" s="80"/>
      <c r="B12" s="53"/>
      <c r="C12" s="54"/>
      <c r="D12" s="55"/>
      <c r="E12" s="81"/>
      <c r="F12" s="47"/>
      <c r="G12" s="47"/>
      <c r="H12" s="47"/>
    </row>
    <row r="13" spans="1:8" ht="13.5" thickBot="1">
      <c r="A13" s="82" t="s">
        <v>39</v>
      </c>
      <c r="B13" s="57"/>
      <c r="C13" s="58"/>
      <c r="D13" s="59">
        <f>SUM(D9:D12)</f>
        <v>126365061</v>
      </c>
      <c r="E13" s="83"/>
      <c r="F13" s="47"/>
      <c r="G13" s="47"/>
      <c r="H13" s="47"/>
    </row>
    <row r="14" spans="1:8" ht="12.75">
      <c r="A14" s="84" t="s">
        <v>40</v>
      </c>
      <c r="B14" s="47"/>
      <c r="C14" s="60"/>
      <c r="D14" s="61">
        <v>10483428</v>
      </c>
      <c r="E14" s="85"/>
      <c r="F14" s="47"/>
      <c r="G14" s="47"/>
      <c r="H14" s="47"/>
    </row>
    <row r="15" spans="1:8" ht="12.75">
      <c r="A15" s="86" t="s">
        <v>41</v>
      </c>
      <c r="B15" s="53" t="s">
        <v>38</v>
      </c>
      <c r="C15" s="54">
        <v>24</v>
      </c>
      <c r="D15" s="55">
        <f>-1557</f>
        <v>-1557</v>
      </c>
      <c r="E15" s="81"/>
      <c r="F15" s="47"/>
      <c r="G15" s="47"/>
      <c r="H15" s="47"/>
    </row>
    <row r="16" spans="1:8" ht="12.75">
      <c r="A16" s="87"/>
      <c r="B16" s="62"/>
      <c r="C16" s="62"/>
      <c r="D16" s="63"/>
      <c r="E16" s="88"/>
      <c r="F16" s="47"/>
      <c r="G16" s="47"/>
      <c r="H16" s="47"/>
    </row>
    <row r="17" spans="1:8" ht="13.5" thickBot="1">
      <c r="A17" s="82" t="s">
        <v>42</v>
      </c>
      <c r="B17" s="58"/>
      <c r="C17" s="58"/>
      <c r="D17" s="59">
        <f>SUM(D14:D16)</f>
        <v>10481871</v>
      </c>
      <c r="E17" s="83"/>
      <c r="F17" s="47"/>
      <c r="G17" s="47"/>
      <c r="H17" s="47"/>
    </row>
    <row r="18" spans="1:8" ht="12.75">
      <c r="A18" s="84" t="s">
        <v>43</v>
      </c>
      <c r="B18" s="47"/>
      <c r="C18" s="60"/>
      <c r="D18" s="61">
        <v>416034</v>
      </c>
      <c r="E18" s="85"/>
      <c r="F18" s="47"/>
      <c r="G18" s="47"/>
      <c r="H18" s="47"/>
    </row>
    <row r="19" spans="1:8" ht="12.75">
      <c r="A19" s="86" t="s">
        <v>44</v>
      </c>
      <c r="B19" s="53"/>
      <c r="C19" s="54"/>
      <c r="D19" s="55"/>
      <c r="E19" s="81"/>
      <c r="F19" s="47"/>
      <c r="G19" s="47"/>
      <c r="H19" s="47"/>
    </row>
    <row r="20" spans="1:8" ht="12.75">
      <c r="A20" s="87"/>
      <c r="B20" s="62"/>
      <c r="C20" s="62"/>
      <c r="D20" s="63"/>
      <c r="E20" s="88"/>
      <c r="F20" s="47"/>
      <c r="G20" s="47"/>
      <c r="H20" s="47"/>
    </row>
    <row r="21" spans="1:8" ht="13.5" thickBot="1">
      <c r="A21" s="82" t="s">
        <v>45</v>
      </c>
      <c r="B21" s="58"/>
      <c r="C21" s="58"/>
      <c r="D21" s="59">
        <f>SUM(D18:D20)</f>
        <v>416034</v>
      </c>
      <c r="E21" s="83"/>
      <c r="F21" s="47"/>
      <c r="G21" s="47"/>
      <c r="H21" s="47"/>
    </row>
    <row r="22" spans="1:8" ht="12.75">
      <c r="A22" s="89" t="s">
        <v>46</v>
      </c>
      <c r="B22" s="65"/>
      <c r="C22" s="65"/>
      <c r="D22" s="66">
        <v>1254995</v>
      </c>
      <c r="E22" s="90"/>
      <c r="F22" s="67"/>
      <c r="G22" s="47"/>
      <c r="H22" s="47"/>
    </row>
    <row r="23" spans="1:8" ht="12.75">
      <c r="A23" s="86" t="s">
        <v>47</v>
      </c>
      <c r="B23" s="53" t="s">
        <v>38</v>
      </c>
      <c r="C23" s="68"/>
      <c r="D23" s="69"/>
      <c r="E23" s="81"/>
      <c r="F23" s="67"/>
      <c r="G23" s="47"/>
      <c r="H23" s="47"/>
    </row>
    <row r="24" spans="1:8" ht="12" customHeight="1">
      <c r="A24" s="87"/>
      <c r="B24" s="64"/>
      <c r="C24" s="64"/>
      <c r="D24" s="63"/>
      <c r="E24" s="88"/>
      <c r="F24" s="67"/>
      <c r="G24" s="47"/>
      <c r="H24" s="47"/>
    </row>
    <row r="25" spans="1:8" ht="13.5" thickBot="1">
      <c r="A25" s="82" t="s">
        <v>48</v>
      </c>
      <c r="B25" s="56"/>
      <c r="C25" s="56"/>
      <c r="D25" s="59">
        <f>SUM(D22:D24)</f>
        <v>1254995</v>
      </c>
      <c r="E25" s="83"/>
      <c r="F25" s="67"/>
      <c r="G25" s="47"/>
      <c r="H25" s="47"/>
    </row>
    <row r="26" spans="1:8" ht="12.75">
      <c r="A26" s="89" t="s">
        <v>49</v>
      </c>
      <c r="B26" s="64"/>
      <c r="C26" s="64"/>
      <c r="D26" s="63">
        <v>183040</v>
      </c>
      <c r="E26" s="88"/>
      <c r="F26" s="67"/>
      <c r="G26" s="47"/>
      <c r="H26" s="47"/>
    </row>
    <row r="27" spans="1:8" ht="12.75">
      <c r="A27" s="87" t="s">
        <v>50</v>
      </c>
      <c r="B27" s="53"/>
      <c r="C27" s="54"/>
      <c r="D27" s="55"/>
      <c r="E27" s="81"/>
      <c r="F27" s="67"/>
      <c r="G27" s="47"/>
      <c r="H27" s="47"/>
    </row>
    <row r="28" spans="1:8" ht="12.75">
      <c r="A28" s="87"/>
      <c r="B28" s="64"/>
      <c r="C28" s="64"/>
      <c r="D28" s="63"/>
      <c r="E28" s="88"/>
      <c r="F28" s="67"/>
      <c r="G28" s="47"/>
      <c r="H28" s="47"/>
    </row>
    <row r="29" spans="1:8" ht="13.5" thickBot="1">
      <c r="A29" s="82" t="s">
        <v>51</v>
      </c>
      <c r="B29" s="56"/>
      <c r="C29" s="56"/>
      <c r="D29" s="59">
        <f>SUM(D26:D28)</f>
        <v>183040</v>
      </c>
      <c r="E29" s="83"/>
      <c r="F29" s="67"/>
      <c r="G29" s="47"/>
      <c r="H29" s="47"/>
    </row>
    <row r="30" spans="1:8" ht="12.75">
      <c r="A30" s="91" t="s">
        <v>52</v>
      </c>
      <c r="B30" s="65"/>
      <c r="C30" s="65"/>
      <c r="D30" s="66">
        <v>67220</v>
      </c>
      <c r="E30" s="92"/>
      <c r="F30" s="67"/>
      <c r="G30" s="47"/>
      <c r="H30" s="47"/>
    </row>
    <row r="31" spans="1:8" ht="12.75">
      <c r="A31" s="86" t="s">
        <v>53</v>
      </c>
      <c r="B31" s="53" t="s">
        <v>38</v>
      </c>
      <c r="C31" s="64">
        <v>14</v>
      </c>
      <c r="D31" s="55">
        <v>500</v>
      </c>
      <c r="E31" s="81"/>
      <c r="F31" s="67"/>
      <c r="G31" s="47"/>
      <c r="H31" s="47"/>
    </row>
    <row r="32" spans="1:8" ht="12.75">
      <c r="A32" s="93"/>
      <c r="B32" s="54"/>
      <c r="C32" s="70"/>
      <c r="D32" s="55"/>
      <c r="E32" s="81"/>
      <c r="F32" s="67"/>
      <c r="G32" s="47"/>
      <c r="H32" s="47"/>
    </row>
    <row r="33" spans="1:8" ht="13.5" thickBot="1">
      <c r="A33" s="94" t="s">
        <v>54</v>
      </c>
      <c r="B33" s="56"/>
      <c r="C33" s="56"/>
      <c r="D33" s="59">
        <f>SUM(D30:D32)</f>
        <v>67720</v>
      </c>
      <c r="E33" s="95"/>
      <c r="F33" s="67"/>
      <c r="G33" s="47"/>
      <c r="H33" s="47"/>
    </row>
    <row r="34" spans="1:8" ht="12.75">
      <c r="A34" s="89" t="s">
        <v>55</v>
      </c>
      <c r="B34" s="65"/>
      <c r="C34" s="65"/>
      <c r="D34" s="66">
        <v>4083104</v>
      </c>
      <c r="E34" s="90"/>
      <c r="F34" s="67"/>
      <c r="G34" s="47"/>
      <c r="H34" s="47"/>
    </row>
    <row r="35" spans="1:8" ht="12.75">
      <c r="A35" s="96" t="s">
        <v>56</v>
      </c>
      <c r="B35" s="53" t="s">
        <v>38</v>
      </c>
      <c r="C35" s="68">
        <v>24</v>
      </c>
      <c r="D35" s="69">
        <f>-368</f>
        <v>-368</v>
      </c>
      <c r="E35" s="81"/>
      <c r="F35" s="67"/>
      <c r="G35" s="47"/>
      <c r="H35" s="47"/>
    </row>
    <row r="36" spans="1:8" ht="12" customHeight="1">
      <c r="A36" s="87"/>
      <c r="B36" s="64"/>
      <c r="C36" s="64"/>
      <c r="D36" s="63"/>
      <c r="E36" s="88"/>
      <c r="F36" s="67"/>
      <c r="G36" s="47"/>
      <c r="H36" s="47"/>
    </row>
    <row r="37" spans="1:8" ht="13.5" thickBot="1">
      <c r="A37" s="82" t="s">
        <v>57</v>
      </c>
      <c r="B37" s="56"/>
      <c r="C37" s="56"/>
      <c r="D37" s="59">
        <f>SUM(D34:D36)</f>
        <v>4082736</v>
      </c>
      <c r="E37" s="83"/>
      <c r="F37" s="67"/>
      <c r="G37" s="47"/>
      <c r="H37" s="47"/>
    </row>
    <row r="38" spans="1:8" ht="12.75">
      <c r="A38" s="91" t="s">
        <v>58</v>
      </c>
      <c r="B38" s="65"/>
      <c r="C38" s="65"/>
      <c r="D38" s="66">
        <v>1459496</v>
      </c>
      <c r="E38" s="92"/>
      <c r="F38" s="67"/>
      <c r="G38" s="47"/>
      <c r="H38" s="47"/>
    </row>
    <row r="39" spans="1:8" ht="12.75">
      <c r="A39" s="97" t="s">
        <v>59</v>
      </c>
      <c r="B39" s="53" t="s">
        <v>38</v>
      </c>
      <c r="C39" s="53">
        <v>20</v>
      </c>
      <c r="D39" s="55">
        <v>9417</v>
      </c>
      <c r="E39" s="81"/>
      <c r="F39" s="67"/>
      <c r="G39" s="47"/>
      <c r="H39" s="47"/>
    </row>
    <row r="40" spans="1:8" ht="12.75">
      <c r="A40" s="86"/>
      <c r="B40" s="64"/>
      <c r="C40" s="64"/>
      <c r="D40" s="63"/>
      <c r="E40" s="81"/>
      <c r="F40" s="67"/>
      <c r="G40" s="47"/>
      <c r="H40" s="47"/>
    </row>
    <row r="41" spans="1:8" ht="13.5" thickBot="1">
      <c r="A41" s="82" t="s">
        <v>60</v>
      </c>
      <c r="B41" s="56"/>
      <c r="C41" s="56"/>
      <c r="D41" s="59">
        <f>SUM(D38:D40)</f>
        <v>1468913</v>
      </c>
      <c r="E41" s="98"/>
      <c r="F41" s="67"/>
      <c r="G41" s="47"/>
      <c r="H41" s="47"/>
    </row>
    <row r="42" spans="1:8" ht="12.75">
      <c r="A42" s="91" t="s">
        <v>61</v>
      </c>
      <c r="B42" s="65"/>
      <c r="C42" s="65"/>
      <c r="D42" s="71">
        <v>97220</v>
      </c>
      <c r="E42" s="99"/>
      <c r="F42" s="67"/>
      <c r="G42" s="47"/>
      <c r="H42" s="47"/>
    </row>
    <row r="43" spans="1:8" ht="12.75">
      <c r="A43" s="100" t="s">
        <v>65</v>
      </c>
      <c r="B43" s="53" t="s">
        <v>38</v>
      </c>
      <c r="C43" s="53">
        <v>24</v>
      </c>
      <c r="D43" s="72">
        <f>15796</f>
        <v>15796</v>
      </c>
      <c r="E43" s="101"/>
      <c r="F43" s="67"/>
      <c r="G43" s="47"/>
      <c r="H43" s="47"/>
    </row>
    <row r="44" spans="1:8" ht="12.75">
      <c r="A44" s="97"/>
      <c r="B44" s="53"/>
      <c r="C44" s="53"/>
      <c r="D44" s="72"/>
      <c r="E44" s="101"/>
      <c r="F44" s="67"/>
      <c r="G44" s="47"/>
      <c r="H44" s="47"/>
    </row>
    <row r="45" spans="1:8" ht="12.75">
      <c r="A45" s="87"/>
      <c r="B45" s="64"/>
      <c r="C45" s="64"/>
      <c r="D45" s="72"/>
      <c r="E45" s="101"/>
      <c r="F45" s="67"/>
      <c r="G45" s="47"/>
      <c r="H45" s="47"/>
    </row>
    <row r="46" spans="1:8" ht="13.5" thickBot="1">
      <c r="A46" s="82" t="s">
        <v>66</v>
      </c>
      <c r="B46" s="56"/>
      <c r="C46" s="56"/>
      <c r="D46" s="73">
        <f>SUM(D42:D45)</f>
        <v>113016</v>
      </c>
      <c r="E46" s="102"/>
      <c r="F46" s="67"/>
      <c r="G46" s="47"/>
      <c r="H46" s="47"/>
    </row>
    <row r="47" spans="1:8" ht="12.75">
      <c r="A47" s="91" t="s">
        <v>62</v>
      </c>
      <c r="B47" s="65"/>
      <c r="C47" s="65"/>
      <c r="D47" s="71">
        <v>3071</v>
      </c>
      <c r="E47" s="99"/>
      <c r="F47" s="67"/>
      <c r="G47" s="47"/>
      <c r="H47" s="47"/>
    </row>
    <row r="48" spans="1:8" ht="12.75">
      <c r="A48" s="100" t="s">
        <v>67</v>
      </c>
      <c r="B48" s="53" t="s">
        <v>38</v>
      </c>
      <c r="C48" s="53">
        <v>24</v>
      </c>
      <c r="D48" s="72">
        <f>500</f>
        <v>500</v>
      </c>
      <c r="E48" s="101"/>
      <c r="F48" s="67"/>
      <c r="G48" s="47"/>
      <c r="H48" s="47"/>
    </row>
    <row r="49" spans="1:8" ht="12.75">
      <c r="A49" s="97"/>
      <c r="B49" s="53"/>
      <c r="C49" s="53"/>
      <c r="D49" s="72"/>
      <c r="E49" s="101"/>
      <c r="F49" s="67"/>
      <c r="G49" s="47"/>
      <c r="H49" s="47"/>
    </row>
    <row r="50" spans="1:8" ht="12.75">
      <c r="A50" s="87"/>
      <c r="B50" s="64"/>
      <c r="C50" s="64"/>
      <c r="D50" s="72"/>
      <c r="E50" s="101"/>
      <c r="F50" s="67"/>
      <c r="G50" s="47"/>
      <c r="H50" s="47"/>
    </row>
    <row r="51" spans="1:8" ht="13.5" thickBot="1">
      <c r="A51" s="82" t="s">
        <v>68</v>
      </c>
      <c r="B51" s="56"/>
      <c r="C51" s="56"/>
      <c r="D51" s="73">
        <f>SUM(D47:D50)</f>
        <v>3571</v>
      </c>
      <c r="E51" s="102"/>
      <c r="F51" s="67"/>
      <c r="G51" s="47"/>
      <c r="H51" s="47"/>
    </row>
    <row r="52" spans="1:8" ht="12.75">
      <c r="A52" s="91" t="s">
        <v>63</v>
      </c>
      <c r="B52" s="65"/>
      <c r="C52" s="65"/>
      <c r="D52" s="71">
        <v>31946</v>
      </c>
      <c r="E52" s="99"/>
      <c r="F52" s="67"/>
      <c r="G52" s="47"/>
      <c r="H52" s="47"/>
    </row>
    <row r="53" spans="1:8" ht="12.75">
      <c r="A53" s="100" t="s">
        <v>69</v>
      </c>
      <c r="B53" s="53" t="s">
        <v>38</v>
      </c>
      <c r="C53" s="53">
        <v>24</v>
      </c>
      <c r="D53" s="72">
        <f>5199</f>
        <v>5199</v>
      </c>
      <c r="E53" s="101"/>
      <c r="F53" s="67"/>
      <c r="G53" s="47"/>
      <c r="H53" s="47"/>
    </row>
    <row r="54" spans="1:8" ht="12.75">
      <c r="A54" s="97"/>
      <c r="B54" s="53"/>
      <c r="C54" s="53"/>
      <c r="D54" s="72"/>
      <c r="E54" s="101"/>
      <c r="F54" s="67"/>
      <c r="G54" s="47"/>
      <c r="H54" s="47"/>
    </row>
    <row r="55" spans="1:8" ht="12.75">
      <c r="A55" s="87"/>
      <c r="B55" s="64"/>
      <c r="C55" s="64"/>
      <c r="D55" s="72"/>
      <c r="E55" s="101"/>
      <c r="F55" s="67"/>
      <c r="G55" s="47"/>
      <c r="H55" s="47"/>
    </row>
    <row r="56" spans="1:8" ht="13.5" thickBot="1">
      <c r="A56" s="82" t="s">
        <v>68</v>
      </c>
      <c r="B56" s="56"/>
      <c r="C56" s="56"/>
      <c r="D56" s="73">
        <f>SUM(D52:D55)</f>
        <v>37145</v>
      </c>
      <c r="E56" s="102"/>
      <c r="F56" s="67"/>
      <c r="G56" s="47"/>
      <c r="H56" s="47"/>
    </row>
    <row r="57" spans="1:8" ht="12.75">
      <c r="A57" s="91" t="s">
        <v>64</v>
      </c>
      <c r="B57" s="65"/>
      <c r="C57" s="65"/>
      <c r="D57" s="71">
        <v>922</v>
      </c>
      <c r="E57" s="99"/>
      <c r="F57" s="67"/>
      <c r="G57" s="47"/>
      <c r="H57" s="47"/>
    </row>
    <row r="58" spans="1:8" ht="12.75">
      <c r="A58" s="100" t="s">
        <v>70</v>
      </c>
      <c r="B58" s="53" t="s">
        <v>38</v>
      </c>
      <c r="C58" s="53">
        <v>24</v>
      </c>
      <c r="D58" s="72">
        <f>150</f>
        <v>150</v>
      </c>
      <c r="E58" s="101"/>
      <c r="F58" s="67"/>
      <c r="G58" s="47"/>
      <c r="H58" s="47"/>
    </row>
    <row r="59" spans="1:8" ht="12.75">
      <c r="A59" s="97"/>
      <c r="B59" s="53"/>
      <c r="C59" s="53"/>
      <c r="D59" s="72"/>
      <c r="E59" s="101"/>
      <c r="F59" s="67"/>
      <c r="G59" s="47"/>
      <c r="H59" s="47"/>
    </row>
    <row r="60" spans="1:8" ht="12.75">
      <c r="A60" s="87"/>
      <c r="B60" s="64"/>
      <c r="C60" s="64"/>
      <c r="D60" s="72"/>
      <c r="E60" s="101"/>
      <c r="F60" s="67"/>
      <c r="G60" s="47"/>
      <c r="H60" s="47"/>
    </row>
    <row r="61" spans="1:8" ht="13.5" thickBot="1">
      <c r="A61" s="82"/>
      <c r="B61" s="56"/>
      <c r="C61" s="56"/>
      <c r="D61" s="73">
        <f>SUM(D57:D60)</f>
        <v>1072</v>
      </c>
      <c r="E61" s="101"/>
      <c r="F61" s="67"/>
      <c r="G61" s="47"/>
      <c r="H61" s="47"/>
    </row>
    <row r="62" spans="1:8" ht="13.5" thickBot="1">
      <c r="A62" s="91" t="s">
        <v>71</v>
      </c>
      <c r="B62" s="65"/>
      <c r="C62" s="65"/>
      <c r="D62" s="71">
        <v>273</v>
      </c>
      <c r="E62" s="102"/>
      <c r="F62" s="67"/>
      <c r="G62" s="47"/>
      <c r="H62" s="47"/>
    </row>
    <row r="63" spans="1:8" ht="12.75">
      <c r="A63" s="100" t="s">
        <v>72</v>
      </c>
      <c r="B63" s="53" t="s">
        <v>38</v>
      </c>
      <c r="C63" s="53">
        <v>24</v>
      </c>
      <c r="D63" s="72">
        <f>850</f>
        <v>850</v>
      </c>
      <c r="E63" s="99"/>
      <c r="F63" s="67"/>
      <c r="G63" s="47"/>
      <c r="H63" s="47"/>
    </row>
    <row r="64" spans="1:8" ht="12.75">
      <c r="A64" s="97"/>
      <c r="B64" s="53"/>
      <c r="C64" s="53"/>
      <c r="D64" s="72"/>
      <c r="E64" s="101"/>
      <c r="F64" s="67"/>
      <c r="G64" s="47"/>
      <c r="H64" s="47"/>
    </row>
    <row r="65" spans="1:8" ht="12.75">
      <c r="A65" s="87"/>
      <c r="B65" s="64"/>
      <c r="C65" s="64"/>
      <c r="D65" s="72"/>
      <c r="E65" s="101"/>
      <c r="F65" s="67"/>
      <c r="G65" s="47"/>
      <c r="H65" s="47"/>
    </row>
    <row r="66" spans="1:8" ht="13.5" thickBot="1">
      <c r="A66" s="82" t="s">
        <v>68</v>
      </c>
      <c r="B66" s="56"/>
      <c r="C66" s="56"/>
      <c r="D66" s="73">
        <f>SUM(D62:D65)</f>
        <v>1123</v>
      </c>
      <c r="E66" s="102"/>
      <c r="F66" s="67"/>
      <c r="G66" s="47"/>
      <c r="H66" s="47"/>
    </row>
    <row r="67" spans="1:8" ht="12.75">
      <c r="A67" s="91" t="s">
        <v>73</v>
      </c>
      <c r="B67" s="65"/>
      <c r="C67" s="65"/>
      <c r="D67" s="71">
        <v>3216521</v>
      </c>
      <c r="E67" s="103"/>
      <c r="F67" s="67"/>
      <c r="G67" s="47"/>
      <c r="H67" s="47"/>
    </row>
    <row r="68" spans="1:5" ht="12.75">
      <c r="A68" s="100" t="s">
        <v>74</v>
      </c>
      <c r="B68" s="53" t="s">
        <v>38</v>
      </c>
      <c r="C68" s="53">
        <v>24</v>
      </c>
      <c r="D68" s="63">
        <f>-307</f>
        <v>-307</v>
      </c>
      <c r="E68" s="104"/>
    </row>
    <row r="69" spans="1:5" ht="12.75">
      <c r="A69" s="97"/>
      <c r="B69" s="53"/>
      <c r="C69" s="53"/>
      <c r="D69" s="63"/>
      <c r="E69" s="81"/>
    </row>
    <row r="70" spans="1:5" ht="12.75">
      <c r="A70" s="105"/>
      <c r="B70" s="64"/>
      <c r="C70" s="64"/>
      <c r="D70" s="63"/>
      <c r="E70" s="81"/>
    </row>
    <row r="71" spans="1:5" ht="12.75">
      <c r="A71" s="87"/>
      <c r="B71" s="64"/>
      <c r="C71" s="64"/>
      <c r="D71" s="63"/>
      <c r="E71" s="81"/>
    </row>
    <row r="72" spans="1:5" ht="13.5" thickBot="1">
      <c r="A72" s="82" t="s">
        <v>75</v>
      </c>
      <c r="B72" s="56"/>
      <c r="C72" s="56"/>
      <c r="D72" s="59">
        <f>SUM(D67:D71)</f>
        <v>3216214</v>
      </c>
      <c r="E72" s="95"/>
    </row>
    <row r="73" spans="1:5" ht="12.75">
      <c r="A73" s="91" t="s">
        <v>76</v>
      </c>
      <c r="B73" s="65"/>
      <c r="C73" s="65"/>
      <c r="D73" s="66">
        <v>986659</v>
      </c>
      <c r="E73" s="92"/>
    </row>
    <row r="74" spans="1:5" ht="12.75">
      <c r="A74" s="100" t="s">
        <v>77</v>
      </c>
      <c r="B74" s="53" t="s">
        <v>38</v>
      </c>
      <c r="C74" s="53"/>
      <c r="D74" s="63"/>
      <c r="E74" s="81"/>
    </row>
    <row r="75" spans="1:5" ht="12.75">
      <c r="A75" s="97"/>
      <c r="B75" s="53"/>
      <c r="C75" s="53"/>
      <c r="D75" s="63"/>
      <c r="E75" s="81"/>
    </row>
    <row r="76" spans="1:5" ht="12.75">
      <c r="A76" s="87"/>
      <c r="B76" s="64"/>
      <c r="C76" s="64"/>
      <c r="D76" s="63"/>
      <c r="E76" s="81"/>
    </row>
    <row r="77" spans="1:5" ht="13.5" thickBot="1">
      <c r="A77" s="106" t="s">
        <v>78</v>
      </c>
      <c r="B77" s="107"/>
      <c r="C77" s="107"/>
      <c r="D77" s="108">
        <f>SUM(D73:D76)</f>
        <v>986659</v>
      </c>
      <c r="E77" s="10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8">
      <selection activeCell="M44" sqref="M4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30</v>
      </c>
      <c r="E5" s="48" t="str">
        <f>personal!E6</f>
        <v>20-24 septembrie 2021</v>
      </c>
    </row>
    <row r="6" ht="13.5" thickBot="1"/>
    <row r="7" spans="1:6" ht="68.25" customHeight="1" thickBot="1">
      <c r="A7" s="28" t="s">
        <v>8</v>
      </c>
      <c r="B7" s="29" t="s">
        <v>9</v>
      </c>
      <c r="C7" s="30" t="s">
        <v>10</v>
      </c>
      <c r="D7" s="29" t="s">
        <v>11</v>
      </c>
      <c r="E7" s="29" t="s">
        <v>12</v>
      </c>
      <c r="F7" s="31" t="s">
        <v>13</v>
      </c>
    </row>
    <row r="8" spans="1:6" ht="16.5" customHeight="1">
      <c r="A8" s="123">
        <v>1</v>
      </c>
      <c r="B8" s="110" t="s">
        <v>79</v>
      </c>
      <c r="C8" s="111">
        <v>10287</v>
      </c>
      <c r="D8" s="54" t="s">
        <v>80</v>
      </c>
      <c r="E8" s="54" t="s">
        <v>81</v>
      </c>
      <c r="F8" s="124">
        <v>92757.31</v>
      </c>
    </row>
    <row r="9" spans="1:6" ht="12.75">
      <c r="A9" s="125">
        <v>2</v>
      </c>
      <c r="B9" s="112" t="s">
        <v>79</v>
      </c>
      <c r="C9" s="113">
        <v>10288</v>
      </c>
      <c r="D9" s="74" t="s">
        <v>82</v>
      </c>
      <c r="E9" s="74" t="s">
        <v>83</v>
      </c>
      <c r="F9" s="126">
        <v>2758.65</v>
      </c>
    </row>
    <row r="10" spans="1:6" ht="12.75">
      <c r="A10" s="127">
        <v>3</v>
      </c>
      <c r="B10" s="112" t="s">
        <v>79</v>
      </c>
      <c r="C10" s="114">
        <v>10290</v>
      </c>
      <c r="D10" s="54" t="s">
        <v>84</v>
      </c>
      <c r="E10" s="54" t="s">
        <v>85</v>
      </c>
      <c r="F10" s="126">
        <v>421.39</v>
      </c>
    </row>
    <row r="11" spans="1:6" ht="12.75">
      <c r="A11" s="127">
        <v>4</v>
      </c>
      <c r="B11" s="112" t="s">
        <v>79</v>
      </c>
      <c r="C11" s="113">
        <v>10291</v>
      </c>
      <c r="D11" s="74" t="s">
        <v>86</v>
      </c>
      <c r="E11" s="74" t="s">
        <v>87</v>
      </c>
      <c r="F11" s="126">
        <v>1252.5</v>
      </c>
    </row>
    <row r="12" spans="1:6" ht="12.75">
      <c r="A12" s="128">
        <v>5</v>
      </c>
      <c r="B12" s="112" t="s">
        <v>79</v>
      </c>
      <c r="C12" s="115">
        <v>10293</v>
      </c>
      <c r="D12" s="74" t="s">
        <v>88</v>
      </c>
      <c r="E12" s="54" t="s">
        <v>89</v>
      </c>
      <c r="F12" s="129">
        <v>43500</v>
      </c>
    </row>
    <row r="13" spans="1:6" ht="12.75">
      <c r="A13" s="128">
        <v>6</v>
      </c>
      <c r="B13" s="112" t="s">
        <v>79</v>
      </c>
      <c r="C13" s="115">
        <v>10292</v>
      </c>
      <c r="D13" s="60" t="s">
        <v>88</v>
      </c>
      <c r="E13" s="60" t="s">
        <v>90</v>
      </c>
      <c r="F13" s="129">
        <v>8145</v>
      </c>
    </row>
    <row r="14" spans="1:6" ht="12.75">
      <c r="A14" s="128">
        <v>7</v>
      </c>
      <c r="B14" s="112" t="s">
        <v>79</v>
      </c>
      <c r="C14" s="115">
        <v>10294</v>
      </c>
      <c r="D14" s="54" t="s">
        <v>91</v>
      </c>
      <c r="E14" s="54" t="s">
        <v>92</v>
      </c>
      <c r="F14" s="129">
        <v>8397.35</v>
      </c>
    </row>
    <row r="15" spans="1:6" ht="12.75">
      <c r="A15" s="128">
        <f aca="true" t="shared" si="0" ref="A15:A47">A14+1</f>
        <v>8</v>
      </c>
      <c r="B15" s="116" t="s">
        <v>79</v>
      </c>
      <c r="C15" s="115">
        <v>10284</v>
      </c>
      <c r="D15" s="62" t="s">
        <v>93</v>
      </c>
      <c r="E15" s="62" t="s">
        <v>94</v>
      </c>
      <c r="F15" s="129">
        <v>28.08</v>
      </c>
    </row>
    <row r="16" spans="1:6" ht="12.75">
      <c r="A16" s="128">
        <f t="shared" si="0"/>
        <v>9</v>
      </c>
      <c r="B16" s="116" t="s">
        <v>79</v>
      </c>
      <c r="C16" s="115">
        <v>10285</v>
      </c>
      <c r="D16" s="62" t="s">
        <v>93</v>
      </c>
      <c r="E16" s="62" t="s">
        <v>94</v>
      </c>
      <c r="F16" s="129">
        <v>28.08</v>
      </c>
    </row>
    <row r="17" spans="1:6" ht="12.75">
      <c r="A17" s="128">
        <f t="shared" si="0"/>
        <v>10</v>
      </c>
      <c r="B17" s="116" t="s">
        <v>79</v>
      </c>
      <c r="C17" s="115">
        <v>10286</v>
      </c>
      <c r="D17" s="62" t="s">
        <v>95</v>
      </c>
      <c r="E17" s="62" t="s">
        <v>96</v>
      </c>
      <c r="F17" s="129">
        <v>607.31</v>
      </c>
    </row>
    <row r="18" spans="1:6" ht="12.75">
      <c r="A18" s="128">
        <f t="shared" si="0"/>
        <v>11</v>
      </c>
      <c r="B18" s="116" t="s">
        <v>79</v>
      </c>
      <c r="C18" s="115">
        <v>10296</v>
      </c>
      <c r="D18" s="62" t="s">
        <v>97</v>
      </c>
      <c r="E18" s="62" t="s">
        <v>98</v>
      </c>
      <c r="F18" s="129">
        <v>12066.6</v>
      </c>
    </row>
    <row r="19" spans="1:6" ht="12.75">
      <c r="A19" s="128">
        <f t="shared" si="0"/>
        <v>12</v>
      </c>
      <c r="B19" s="116" t="s">
        <v>79</v>
      </c>
      <c r="C19" s="115">
        <v>10298</v>
      </c>
      <c r="D19" s="62" t="s">
        <v>84</v>
      </c>
      <c r="E19" s="62" t="s">
        <v>99</v>
      </c>
      <c r="F19" s="129">
        <v>11.37</v>
      </c>
    </row>
    <row r="20" spans="1:6" ht="12.75">
      <c r="A20" s="128">
        <f t="shared" si="0"/>
        <v>13</v>
      </c>
      <c r="B20" s="116" t="s">
        <v>100</v>
      </c>
      <c r="C20" s="115">
        <v>10311</v>
      </c>
      <c r="D20" s="62" t="s">
        <v>101</v>
      </c>
      <c r="E20" s="62" t="s">
        <v>102</v>
      </c>
      <c r="F20" s="129">
        <v>6848.98</v>
      </c>
    </row>
    <row r="21" spans="1:6" ht="12.75">
      <c r="A21" s="128">
        <f t="shared" si="0"/>
        <v>14</v>
      </c>
      <c r="B21" s="116" t="s">
        <v>100</v>
      </c>
      <c r="C21" s="115">
        <v>10313</v>
      </c>
      <c r="D21" s="62" t="s">
        <v>103</v>
      </c>
      <c r="E21" s="62" t="s">
        <v>104</v>
      </c>
      <c r="F21" s="129">
        <v>5997.6</v>
      </c>
    </row>
    <row r="22" spans="1:6" ht="12.75">
      <c r="A22" s="128">
        <f t="shared" si="0"/>
        <v>15</v>
      </c>
      <c r="B22" s="116" t="s">
        <v>100</v>
      </c>
      <c r="C22" s="115">
        <v>10310</v>
      </c>
      <c r="D22" s="62" t="s">
        <v>105</v>
      </c>
      <c r="E22" s="62" t="s">
        <v>106</v>
      </c>
      <c r="F22" s="129">
        <v>146</v>
      </c>
    </row>
    <row r="23" spans="1:6" ht="12.75">
      <c r="A23" s="128">
        <f t="shared" si="0"/>
        <v>16</v>
      </c>
      <c r="B23" s="116" t="s">
        <v>107</v>
      </c>
      <c r="C23" s="115">
        <v>10332</v>
      </c>
      <c r="D23" s="62" t="s">
        <v>108</v>
      </c>
      <c r="E23" s="62" t="s">
        <v>109</v>
      </c>
      <c r="F23" s="129">
        <v>606.34</v>
      </c>
    </row>
    <row r="24" spans="1:6" ht="12.75">
      <c r="A24" s="128">
        <f t="shared" si="0"/>
        <v>17</v>
      </c>
      <c r="B24" s="116" t="s">
        <v>107</v>
      </c>
      <c r="C24" s="115">
        <v>10318</v>
      </c>
      <c r="D24" s="62" t="s">
        <v>110</v>
      </c>
      <c r="E24" s="62" t="s">
        <v>111</v>
      </c>
      <c r="F24" s="129">
        <v>5672.7</v>
      </c>
    </row>
    <row r="25" spans="1:6" ht="12.75">
      <c r="A25" s="128">
        <f t="shared" si="0"/>
        <v>18</v>
      </c>
      <c r="B25" s="116" t="s">
        <v>107</v>
      </c>
      <c r="C25" s="115">
        <v>10334</v>
      </c>
      <c r="D25" s="62" t="s">
        <v>88</v>
      </c>
      <c r="E25" s="62" t="s">
        <v>112</v>
      </c>
      <c r="F25" s="129">
        <v>10916.2</v>
      </c>
    </row>
    <row r="26" spans="1:6" ht="12.75">
      <c r="A26" s="128">
        <f t="shared" si="0"/>
        <v>19</v>
      </c>
      <c r="B26" s="116" t="s">
        <v>107</v>
      </c>
      <c r="C26" s="115">
        <v>10319</v>
      </c>
      <c r="D26" s="62" t="s">
        <v>113</v>
      </c>
      <c r="E26" s="62" t="s">
        <v>114</v>
      </c>
      <c r="F26" s="129">
        <v>637474.68</v>
      </c>
    </row>
    <row r="27" spans="1:6" ht="12.75">
      <c r="A27" s="128">
        <f t="shared" si="0"/>
        <v>20</v>
      </c>
      <c r="B27" s="116" t="s">
        <v>115</v>
      </c>
      <c r="C27" s="115">
        <v>10339</v>
      </c>
      <c r="D27" s="62" t="s">
        <v>116</v>
      </c>
      <c r="E27" s="62" t="s">
        <v>85</v>
      </c>
      <c r="F27" s="129">
        <v>688.45</v>
      </c>
    </row>
    <row r="28" spans="1:6" ht="12.75">
      <c r="A28" s="128">
        <f t="shared" si="0"/>
        <v>21</v>
      </c>
      <c r="B28" s="116" t="s">
        <v>115</v>
      </c>
      <c r="C28" s="115">
        <v>10348</v>
      </c>
      <c r="D28" s="62" t="s">
        <v>116</v>
      </c>
      <c r="E28" s="62" t="s">
        <v>85</v>
      </c>
      <c r="F28" s="129">
        <v>701.55</v>
      </c>
    </row>
    <row r="29" spans="1:6" ht="12.75">
      <c r="A29" s="128">
        <f t="shared" si="0"/>
        <v>22</v>
      </c>
      <c r="B29" s="116" t="s">
        <v>115</v>
      </c>
      <c r="C29" s="115">
        <v>10337</v>
      </c>
      <c r="D29" s="62" t="s">
        <v>88</v>
      </c>
      <c r="E29" s="62" t="s">
        <v>117</v>
      </c>
      <c r="F29" s="129">
        <v>42360</v>
      </c>
    </row>
    <row r="30" spans="1:6" ht="12.75">
      <c r="A30" s="128">
        <f t="shared" si="0"/>
        <v>23</v>
      </c>
      <c r="B30" s="116" t="s">
        <v>115</v>
      </c>
      <c r="C30" s="115">
        <v>10338</v>
      </c>
      <c r="D30" s="62" t="s">
        <v>88</v>
      </c>
      <c r="E30" s="62" t="s">
        <v>118</v>
      </c>
      <c r="F30" s="129">
        <v>64350</v>
      </c>
    </row>
    <row r="31" spans="1:6" ht="12.75">
      <c r="A31" s="128">
        <f t="shared" si="0"/>
        <v>24</v>
      </c>
      <c r="B31" s="116" t="s">
        <v>115</v>
      </c>
      <c r="C31" s="115">
        <v>10335</v>
      </c>
      <c r="D31" s="62" t="s">
        <v>88</v>
      </c>
      <c r="E31" s="62" t="s">
        <v>119</v>
      </c>
      <c r="F31" s="129">
        <v>12030</v>
      </c>
    </row>
    <row r="32" spans="1:6" ht="12.75">
      <c r="A32" s="128">
        <f t="shared" si="0"/>
        <v>25</v>
      </c>
      <c r="B32" s="116" t="s">
        <v>115</v>
      </c>
      <c r="C32" s="115">
        <v>10336</v>
      </c>
      <c r="D32" s="62" t="s">
        <v>88</v>
      </c>
      <c r="E32" s="62" t="s">
        <v>120</v>
      </c>
      <c r="F32" s="129">
        <v>7808</v>
      </c>
    </row>
    <row r="33" spans="1:6" ht="12.75">
      <c r="A33" s="128">
        <f t="shared" si="0"/>
        <v>26</v>
      </c>
      <c r="B33" s="116" t="s">
        <v>115</v>
      </c>
      <c r="C33" s="115">
        <v>10341</v>
      </c>
      <c r="D33" s="62" t="s">
        <v>121</v>
      </c>
      <c r="E33" s="62" t="s">
        <v>92</v>
      </c>
      <c r="F33" s="129">
        <v>9741.74</v>
      </c>
    </row>
    <row r="34" spans="1:6" ht="12.75">
      <c r="A34" s="128">
        <f t="shared" si="0"/>
        <v>27</v>
      </c>
      <c r="B34" s="116" t="s">
        <v>115</v>
      </c>
      <c r="C34" s="115">
        <v>10342</v>
      </c>
      <c r="D34" s="62" t="s">
        <v>122</v>
      </c>
      <c r="E34" s="62" t="s">
        <v>92</v>
      </c>
      <c r="F34" s="129">
        <v>3769.92</v>
      </c>
    </row>
    <row r="35" spans="1:6" ht="12.75">
      <c r="A35" s="128">
        <f t="shared" si="0"/>
        <v>28</v>
      </c>
      <c r="B35" s="116" t="s">
        <v>115</v>
      </c>
      <c r="C35" s="115">
        <v>10343</v>
      </c>
      <c r="D35" s="62" t="s">
        <v>123</v>
      </c>
      <c r="E35" s="62" t="s">
        <v>124</v>
      </c>
      <c r="F35" s="129">
        <v>3855.6</v>
      </c>
    </row>
    <row r="36" spans="1:6" ht="12.75">
      <c r="A36" s="128">
        <f t="shared" si="0"/>
        <v>29</v>
      </c>
      <c r="B36" s="116" t="s">
        <v>115</v>
      </c>
      <c r="C36" s="115">
        <v>10340</v>
      </c>
      <c r="D36" s="62" t="s">
        <v>116</v>
      </c>
      <c r="E36" s="62" t="s">
        <v>99</v>
      </c>
      <c r="F36" s="129">
        <v>18.88</v>
      </c>
    </row>
    <row r="37" spans="1:6" ht="12.75">
      <c r="A37" s="128">
        <f t="shared" si="0"/>
        <v>30</v>
      </c>
      <c r="B37" s="116" t="s">
        <v>115</v>
      </c>
      <c r="C37" s="115">
        <v>10345</v>
      </c>
      <c r="D37" s="62" t="s">
        <v>88</v>
      </c>
      <c r="E37" s="62" t="s">
        <v>114</v>
      </c>
      <c r="F37" s="129">
        <v>12.3</v>
      </c>
    </row>
    <row r="38" spans="1:6" ht="12.75">
      <c r="A38" s="128">
        <f t="shared" si="0"/>
        <v>31</v>
      </c>
      <c r="B38" s="116" t="s">
        <v>115</v>
      </c>
      <c r="C38" s="115">
        <v>10349</v>
      </c>
      <c r="D38" s="62" t="s">
        <v>116</v>
      </c>
      <c r="E38" s="62" t="s">
        <v>99</v>
      </c>
      <c r="F38" s="129">
        <v>19.21</v>
      </c>
    </row>
    <row r="39" spans="1:6" ht="12.75">
      <c r="A39" s="128">
        <f t="shared" si="0"/>
        <v>32</v>
      </c>
      <c r="B39" s="116" t="s">
        <v>125</v>
      </c>
      <c r="C39" s="115">
        <v>10350</v>
      </c>
      <c r="D39" s="62" t="s">
        <v>116</v>
      </c>
      <c r="E39" s="62" t="s">
        <v>85</v>
      </c>
      <c r="F39" s="129">
        <v>9903.15</v>
      </c>
    </row>
    <row r="40" spans="1:6" ht="12.75">
      <c r="A40" s="128">
        <f t="shared" si="0"/>
        <v>33</v>
      </c>
      <c r="B40" s="116" t="s">
        <v>125</v>
      </c>
      <c r="C40" s="115">
        <v>10352</v>
      </c>
      <c r="D40" s="62" t="s">
        <v>126</v>
      </c>
      <c r="E40" s="62" t="s">
        <v>109</v>
      </c>
      <c r="F40" s="129">
        <v>1643.16</v>
      </c>
    </row>
    <row r="41" spans="1:6" ht="12.75">
      <c r="A41" s="128">
        <f t="shared" si="0"/>
        <v>34</v>
      </c>
      <c r="B41" s="112" t="s">
        <v>125</v>
      </c>
      <c r="C41" s="113">
        <v>10446</v>
      </c>
      <c r="D41" s="54" t="s">
        <v>88</v>
      </c>
      <c r="E41" s="54" t="s">
        <v>127</v>
      </c>
      <c r="F41" s="126">
        <v>12</v>
      </c>
    </row>
    <row r="42" spans="1:6" ht="12.75">
      <c r="A42" s="128">
        <f t="shared" si="0"/>
        <v>35</v>
      </c>
      <c r="B42" s="112" t="s">
        <v>125</v>
      </c>
      <c r="C42" s="113">
        <v>10447</v>
      </c>
      <c r="D42" s="54" t="s">
        <v>128</v>
      </c>
      <c r="E42" s="54" t="s">
        <v>129</v>
      </c>
      <c r="F42" s="126">
        <v>62.76</v>
      </c>
    </row>
    <row r="43" spans="1:6" ht="12.75">
      <c r="A43" s="128">
        <f t="shared" si="0"/>
        <v>36</v>
      </c>
      <c r="B43" s="112" t="s">
        <v>125</v>
      </c>
      <c r="C43" s="113">
        <v>10353</v>
      </c>
      <c r="D43" s="54" t="s">
        <v>108</v>
      </c>
      <c r="E43" s="54" t="s">
        <v>92</v>
      </c>
      <c r="F43" s="126">
        <v>14620.86</v>
      </c>
    </row>
    <row r="44" spans="1:6" ht="12.75">
      <c r="A44" s="128">
        <f t="shared" si="0"/>
        <v>37</v>
      </c>
      <c r="B44" s="112" t="s">
        <v>125</v>
      </c>
      <c r="C44" s="113">
        <v>10448</v>
      </c>
      <c r="D44" s="54" t="s">
        <v>130</v>
      </c>
      <c r="E44" s="54" t="s">
        <v>131</v>
      </c>
      <c r="F44" s="126">
        <v>13606.46</v>
      </c>
    </row>
    <row r="45" spans="1:6" ht="12.75">
      <c r="A45" s="128">
        <f t="shared" si="0"/>
        <v>38</v>
      </c>
      <c r="B45" s="112" t="s">
        <v>125</v>
      </c>
      <c r="C45" s="113">
        <v>10445</v>
      </c>
      <c r="D45" s="54" t="s">
        <v>132</v>
      </c>
      <c r="E45" s="54" t="s">
        <v>98</v>
      </c>
      <c r="F45" s="126">
        <v>1917.09</v>
      </c>
    </row>
    <row r="46" spans="1:6" ht="12.75">
      <c r="A46" s="128">
        <f t="shared" si="0"/>
        <v>39</v>
      </c>
      <c r="B46" s="112" t="s">
        <v>125</v>
      </c>
      <c r="C46" s="113">
        <v>10351</v>
      </c>
      <c r="D46" s="54" t="s">
        <v>116</v>
      </c>
      <c r="E46" s="54" t="s">
        <v>99</v>
      </c>
      <c r="F46" s="126">
        <v>293.41</v>
      </c>
    </row>
    <row r="47" spans="1:6" ht="13.5" thickBot="1">
      <c r="A47" s="128">
        <f t="shared" si="0"/>
        <v>40</v>
      </c>
      <c r="B47" s="116" t="s">
        <v>125</v>
      </c>
      <c r="C47" s="115">
        <v>10354</v>
      </c>
      <c r="D47" s="62" t="s">
        <v>116</v>
      </c>
      <c r="E47" s="62" t="s">
        <v>99</v>
      </c>
      <c r="F47" s="129">
        <v>49.86</v>
      </c>
    </row>
    <row r="48" spans="1:6" ht="19.5" customHeight="1" thickBot="1">
      <c r="A48" s="117"/>
      <c r="B48" s="118"/>
      <c r="C48" s="119"/>
      <c r="D48" s="120"/>
      <c r="E48" s="121" t="s">
        <v>133</v>
      </c>
      <c r="F48" s="122">
        <f>SUM(F8:F47)</f>
        <v>1025100.54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34</v>
      </c>
      <c r="B1" s="9"/>
      <c r="C1" s="9"/>
      <c r="D1" s="9"/>
    </row>
    <row r="3" spans="1:4" ht="15.75" customHeight="1">
      <c r="A3" s="49" t="s">
        <v>19</v>
      </c>
      <c r="B3" s="49"/>
      <c r="C3" s="49"/>
      <c r="D3" s="11"/>
    </row>
    <row r="4" spans="1:10" ht="30" customHeight="1">
      <c r="A4" s="50" t="s">
        <v>29</v>
      </c>
      <c r="B4" s="50"/>
      <c r="C4" s="50"/>
      <c r="D4" s="50"/>
      <c r="E4" s="5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30</v>
      </c>
      <c r="C6" s="8" t="str">
        <f>personal!E6</f>
        <v>20-24 septembrie 2021</v>
      </c>
      <c r="D6" s="15"/>
      <c r="E6" s="12"/>
      <c r="F6" s="12"/>
      <c r="G6" s="12"/>
      <c r="H6" s="12"/>
      <c r="I6" s="13"/>
      <c r="J6" s="13"/>
    </row>
    <row r="7" ht="13.5" thickBot="1"/>
    <row r="8" spans="1:5" s="16" customFormat="1" ht="20.25" customHeight="1">
      <c r="A8" s="142" t="s">
        <v>14</v>
      </c>
      <c r="B8" s="143" t="s">
        <v>15</v>
      </c>
      <c r="C8" s="143" t="s">
        <v>16</v>
      </c>
      <c r="D8" s="144" t="s">
        <v>20</v>
      </c>
      <c r="E8" s="145" t="s">
        <v>17</v>
      </c>
    </row>
    <row r="9" spans="1:5" s="16" customFormat="1" ht="25.5">
      <c r="A9" s="146" t="s">
        <v>134</v>
      </c>
      <c r="B9" s="130" t="s">
        <v>135</v>
      </c>
      <c r="C9" s="131" t="s">
        <v>136</v>
      </c>
      <c r="D9" s="132" t="s">
        <v>137</v>
      </c>
      <c r="E9" s="147">
        <v>49.17</v>
      </c>
    </row>
    <row r="10" spans="1:5" s="16" customFormat="1" ht="25.5">
      <c r="A10" s="146" t="s">
        <v>134</v>
      </c>
      <c r="B10" s="130" t="s">
        <v>138</v>
      </c>
      <c r="C10" s="131" t="s">
        <v>136</v>
      </c>
      <c r="D10" s="132" t="s">
        <v>137</v>
      </c>
      <c r="E10" s="147">
        <v>249.37</v>
      </c>
    </row>
    <row r="11" spans="1:5" s="16" customFormat="1" ht="25.5">
      <c r="A11" s="146" t="s">
        <v>134</v>
      </c>
      <c r="B11" s="130" t="s">
        <v>139</v>
      </c>
      <c r="C11" s="131" t="s">
        <v>136</v>
      </c>
      <c r="D11" s="132" t="s">
        <v>137</v>
      </c>
      <c r="E11" s="147">
        <v>58.94</v>
      </c>
    </row>
    <row r="12" spans="1:5" s="16" customFormat="1" ht="25.5">
      <c r="A12" s="146" t="s">
        <v>134</v>
      </c>
      <c r="B12" s="130" t="s">
        <v>140</v>
      </c>
      <c r="C12" s="131" t="s">
        <v>136</v>
      </c>
      <c r="D12" s="132" t="s">
        <v>141</v>
      </c>
      <c r="E12" s="147">
        <v>4.48</v>
      </c>
    </row>
    <row r="13" spans="1:5" s="16" customFormat="1" ht="25.5">
      <c r="A13" s="146" t="s">
        <v>134</v>
      </c>
      <c r="B13" s="130" t="s">
        <v>142</v>
      </c>
      <c r="C13" s="131" t="s">
        <v>136</v>
      </c>
      <c r="D13" s="132" t="s">
        <v>141</v>
      </c>
      <c r="E13" s="147">
        <v>16.5</v>
      </c>
    </row>
    <row r="14" spans="1:5" s="16" customFormat="1" ht="25.5">
      <c r="A14" s="146" t="s">
        <v>134</v>
      </c>
      <c r="B14" s="130" t="s">
        <v>143</v>
      </c>
      <c r="C14" s="131" t="s">
        <v>136</v>
      </c>
      <c r="D14" s="132" t="s">
        <v>141</v>
      </c>
      <c r="E14" s="147">
        <v>124.45</v>
      </c>
    </row>
    <row r="15" spans="1:5" s="16" customFormat="1" ht="25.5">
      <c r="A15" s="146" t="s">
        <v>134</v>
      </c>
      <c r="B15" s="130" t="s">
        <v>144</v>
      </c>
      <c r="C15" s="131" t="s">
        <v>136</v>
      </c>
      <c r="D15" s="132" t="s">
        <v>141</v>
      </c>
      <c r="E15" s="147">
        <v>3.2</v>
      </c>
    </row>
    <row r="16" spans="1:5" s="16" customFormat="1" ht="25.5">
      <c r="A16" s="146" t="s">
        <v>134</v>
      </c>
      <c r="B16" s="130" t="s">
        <v>145</v>
      </c>
      <c r="C16" s="131" t="s">
        <v>136</v>
      </c>
      <c r="D16" s="132" t="s">
        <v>137</v>
      </c>
      <c r="E16" s="147">
        <v>1877.63</v>
      </c>
    </row>
    <row r="17" spans="1:5" ht="25.5">
      <c r="A17" s="146" t="s">
        <v>134</v>
      </c>
      <c r="B17" s="130" t="s">
        <v>146</v>
      </c>
      <c r="C17" s="131" t="s">
        <v>147</v>
      </c>
      <c r="D17" s="132" t="s">
        <v>137</v>
      </c>
      <c r="E17" s="147">
        <v>9856.37</v>
      </c>
    </row>
    <row r="18" spans="1:5" ht="25.5">
      <c r="A18" s="146" t="s">
        <v>134</v>
      </c>
      <c r="B18" s="130" t="s">
        <v>148</v>
      </c>
      <c r="C18" s="131" t="s">
        <v>147</v>
      </c>
      <c r="D18" s="132" t="s">
        <v>137</v>
      </c>
      <c r="E18" s="147">
        <v>257.83</v>
      </c>
    </row>
    <row r="19" spans="1:5" ht="25.5">
      <c r="A19" s="146" t="s">
        <v>134</v>
      </c>
      <c r="B19" s="130" t="s">
        <v>149</v>
      </c>
      <c r="C19" s="131" t="s">
        <v>147</v>
      </c>
      <c r="D19" s="132" t="s">
        <v>137</v>
      </c>
      <c r="E19" s="147">
        <v>309.06</v>
      </c>
    </row>
    <row r="20" spans="1:5" ht="25.5">
      <c r="A20" s="146" t="s">
        <v>134</v>
      </c>
      <c r="B20" s="130" t="s">
        <v>150</v>
      </c>
      <c r="C20" s="131" t="s">
        <v>147</v>
      </c>
      <c r="D20" s="132" t="s">
        <v>137</v>
      </c>
      <c r="E20" s="147">
        <v>1307.63</v>
      </c>
    </row>
    <row r="21" spans="1:5" ht="25.5">
      <c r="A21" s="146" t="s">
        <v>134</v>
      </c>
      <c r="B21" s="130" t="s">
        <v>151</v>
      </c>
      <c r="C21" s="131" t="s">
        <v>147</v>
      </c>
      <c r="D21" s="132" t="s">
        <v>141</v>
      </c>
      <c r="E21" s="147">
        <v>652.55</v>
      </c>
    </row>
    <row r="22" spans="1:5" ht="25.5">
      <c r="A22" s="146" t="s">
        <v>134</v>
      </c>
      <c r="B22" s="130" t="s">
        <v>152</v>
      </c>
      <c r="C22" s="131" t="s">
        <v>147</v>
      </c>
      <c r="D22" s="132" t="s">
        <v>141</v>
      </c>
      <c r="E22" s="147">
        <v>23.52</v>
      </c>
    </row>
    <row r="23" spans="1:5" ht="25.5">
      <c r="A23" s="146" t="s">
        <v>153</v>
      </c>
      <c r="B23" s="130" t="s">
        <v>154</v>
      </c>
      <c r="C23" s="131" t="s">
        <v>147</v>
      </c>
      <c r="D23" s="132" t="s">
        <v>141</v>
      </c>
      <c r="E23" s="147">
        <v>16.8</v>
      </c>
    </row>
    <row r="24" spans="1:5" ht="26.25" thickBot="1">
      <c r="A24" s="148" t="s">
        <v>134</v>
      </c>
      <c r="B24" s="134" t="s">
        <v>155</v>
      </c>
      <c r="C24" s="135" t="s">
        <v>147</v>
      </c>
      <c r="D24" s="136" t="s">
        <v>141</v>
      </c>
      <c r="E24" s="149">
        <v>86.5</v>
      </c>
    </row>
    <row r="25" spans="1:5" s="133" customFormat="1" ht="19.5" customHeight="1" thickBot="1">
      <c r="A25" s="137" t="s">
        <v>18</v>
      </c>
      <c r="B25" s="138"/>
      <c r="C25" s="139"/>
      <c r="D25" s="140"/>
      <c r="E25" s="141">
        <f>SUM(E9:E24)</f>
        <v>14894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34</v>
      </c>
      <c r="B1" s="9"/>
      <c r="C1" s="9"/>
      <c r="D1" s="9"/>
    </row>
    <row r="3" spans="1:4" ht="15.75" customHeight="1">
      <c r="A3" s="49" t="s">
        <v>19</v>
      </c>
      <c r="B3" s="49"/>
      <c r="C3" s="49"/>
      <c r="D3" s="11"/>
    </row>
    <row r="4" spans="1:10" ht="19.5" customHeight="1">
      <c r="A4" s="50" t="s">
        <v>21</v>
      </c>
      <c r="B4" s="50"/>
      <c r="C4" s="50"/>
      <c r="D4" s="50"/>
      <c r="E4" s="5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30</v>
      </c>
      <c r="C6" s="8" t="str">
        <f>personal!E6</f>
        <v>20-24 septembrie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19.5" customHeight="1" thickBot="1">
      <c r="A8" s="32" t="s">
        <v>14</v>
      </c>
      <c r="B8" s="33" t="s">
        <v>15</v>
      </c>
      <c r="C8" s="33" t="s">
        <v>16</v>
      </c>
      <c r="D8" s="33" t="s">
        <v>20</v>
      </c>
      <c r="E8" s="34" t="s">
        <v>17</v>
      </c>
    </row>
    <row r="9" spans="1:5" s="16" customFormat="1" ht="30.75" customHeight="1">
      <c r="A9" s="156" t="s">
        <v>175</v>
      </c>
      <c r="B9" s="150">
        <v>10183</v>
      </c>
      <c r="C9" s="151" t="s">
        <v>182</v>
      </c>
      <c r="D9" s="152" t="s">
        <v>176</v>
      </c>
      <c r="E9" s="157">
        <v>46855</v>
      </c>
    </row>
    <row r="10" spans="1:5" s="16" customFormat="1" ht="12.75">
      <c r="A10" s="156" t="s">
        <v>175</v>
      </c>
      <c r="B10" s="150">
        <v>10312</v>
      </c>
      <c r="C10" s="151" t="s">
        <v>177</v>
      </c>
      <c r="D10" s="153" t="s">
        <v>178</v>
      </c>
      <c r="E10" s="157">
        <v>4462.5</v>
      </c>
    </row>
    <row r="11" spans="1:5" s="16" customFormat="1" ht="38.25">
      <c r="A11" s="156" t="s">
        <v>179</v>
      </c>
      <c r="B11" s="150">
        <v>10344</v>
      </c>
      <c r="C11" s="151" t="s">
        <v>183</v>
      </c>
      <c r="D11" s="152" t="s">
        <v>180</v>
      </c>
      <c r="E11" s="157">
        <v>457262.26</v>
      </c>
    </row>
    <row r="12" spans="1:5" s="16" customFormat="1" ht="13.5" thickBot="1">
      <c r="A12" s="35"/>
      <c r="B12" s="36"/>
      <c r="C12" s="37"/>
      <c r="D12" s="37"/>
      <c r="E12" s="38"/>
    </row>
    <row r="13" spans="1:5" ht="22.5" customHeight="1" thickBot="1">
      <c r="A13" s="32" t="s">
        <v>18</v>
      </c>
      <c r="B13" s="154"/>
      <c r="C13" s="154"/>
      <c r="D13" s="154"/>
      <c r="E13" s="155">
        <f>SUM(E9:E12)</f>
        <v>508579.76</v>
      </c>
    </row>
  </sheetData>
  <sheetProtection selectLockedCells="1" selectUnlockedCells="1"/>
  <mergeCells count="2">
    <mergeCell ref="A3:C3"/>
    <mergeCell ref="A4:E4"/>
  </mergeCells>
  <hyperlinks>
    <hyperlink ref="D10" r:id="rId1" display="SILKEYS@MACHINES DISTRIBUTION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1"/>
  <sheetViews>
    <sheetView zoomScalePageLayoutView="0" workbookViewId="0" topLeftCell="A5">
      <selection activeCell="O19" sqref="O19"/>
    </sheetView>
  </sheetViews>
  <sheetFormatPr defaultColWidth="9.140625" defaultRowHeight="12.75"/>
  <cols>
    <col min="1" max="1" width="9.140625" style="158" customWidth="1"/>
    <col min="2" max="2" width="16.28125" style="158" customWidth="1"/>
    <col min="3" max="3" width="21.00390625" style="158" customWidth="1"/>
    <col min="4" max="4" width="23.8515625" style="158" customWidth="1"/>
    <col min="5" max="5" width="35.421875" style="158" customWidth="1"/>
    <col min="6" max="6" width="25.140625" style="159" customWidth="1"/>
    <col min="7" max="8" width="9.140625" style="158" customWidth="1"/>
    <col min="9" max="9" width="9.140625" style="160" customWidth="1"/>
    <col min="10" max="10" width="34.00390625" style="158" customWidth="1"/>
    <col min="11" max="16384" width="9.140625" style="158" customWidth="1"/>
  </cols>
  <sheetData>
    <row r="1" ht="12.75">
      <c r="A1" s="26" t="s">
        <v>35</v>
      </c>
    </row>
    <row r="2" ht="12.75">
      <c r="A2" s="26"/>
    </row>
    <row r="3" ht="12.75">
      <c r="A3" s="26" t="s">
        <v>31</v>
      </c>
    </row>
    <row r="4" spans="1:5" ht="12.75">
      <c r="A4" s="26" t="s">
        <v>23</v>
      </c>
      <c r="D4" s="18" t="s">
        <v>30</v>
      </c>
      <c r="E4" s="48" t="str">
        <f>personal!E6</f>
        <v>20-24 septembrie 2021</v>
      </c>
    </row>
    <row r="5" ht="13.5" thickBot="1"/>
    <row r="6" spans="1:9" ht="39.75" customHeight="1" thickBot="1">
      <c r="A6" s="172" t="s">
        <v>8</v>
      </c>
      <c r="B6" s="173" t="s">
        <v>9</v>
      </c>
      <c r="C6" s="173" t="s">
        <v>10</v>
      </c>
      <c r="D6" s="173" t="s">
        <v>24</v>
      </c>
      <c r="E6" s="173" t="s">
        <v>32</v>
      </c>
      <c r="F6" s="174" t="s">
        <v>26</v>
      </c>
      <c r="I6" s="158"/>
    </row>
    <row r="7" spans="1:9" ht="17.25" customHeight="1">
      <c r="A7" s="167">
        <v>1</v>
      </c>
      <c r="B7" s="168" t="s">
        <v>169</v>
      </c>
      <c r="C7" s="168">
        <v>10297</v>
      </c>
      <c r="D7" s="169" t="s">
        <v>170</v>
      </c>
      <c r="E7" s="170" t="s">
        <v>171</v>
      </c>
      <c r="F7" s="171">
        <v>2500</v>
      </c>
      <c r="I7" s="158"/>
    </row>
    <row r="8" spans="1:9" ht="19.5" customHeight="1">
      <c r="A8" s="165">
        <v>2</v>
      </c>
      <c r="B8" s="161">
        <v>44459</v>
      </c>
      <c r="C8" s="162">
        <v>10298</v>
      </c>
      <c r="D8" s="162" t="s">
        <v>161</v>
      </c>
      <c r="E8" s="163" t="s">
        <v>162</v>
      </c>
      <c r="F8" s="166">
        <v>592.62</v>
      </c>
      <c r="I8" s="158"/>
    </row>
    <row r="9" spans="1:9" ht="18" customHeight="1">
      <c r="A9" s="167">
        <v>3</v>
      </c>
      <c r="B9" s="161">
        <v>44459</v>
      </c>
      <c r="C9" s="162">
        <v>10299</v>
      </c>
      <c r="D9" s="162" t="s">
        <v>161</v>
      </c>
      <c r="E9" s="163" t="s">
        <v>162</v>
      </c>
      <c r="F9" s="166">
        <v>23</v>
      </c>
      <c r="I9" s="158"/>
    </row>
    <row r="10" spans="1:9" ht="18.75" customHeight="1">
      <c r="A10" s="165">
        <v>4</v>
      </c>
      <c r="B10" s="161">
        <v>44459</v>
      </c>
      <c r="C10" s="164">
        <v>10301</v>
      </c>
      <c r="D10" s="162" t="s">
        <v>163</v>
      </c>
      <c r="E10" s="163" t="s">
        <v>164</v>
      </c>
      <c r="F10" s="166">
        <v>7820</v>
      </c>
      <c r="I10" s="158"/>
    </row>
    <row r="11" spans="1:6" ht="15.75" customHeight="1">
      <c r="A11" s="167">
        <v>5</v>
      </c>
      <c r="B11" s="161">
        <v>44459</v>
      </c>
      <c r="C11" s="164">
        <v>10302</v>
      </c>
      <c r="D11" s="162" t="s">
        <v>163</v>
      </c>
      <c r="E11" s="163" t="s">
        <v>164</v>
      </c>
      <c r="F11" s="166">
        <v>150</v>
      </c>
    </row>
    <row r="12" spans="1:10" ht="18.75" customHeight="1">
      <c r="A12" s="165">
        <v>6</v>
      </c>
      <c r="B12" s="161">
        <v>44459</v>
      </c>
      <c r="C12" s="162">
        <v>10303</v>
      </c>
      <c r="D12" s="162" t="s">
        <v>163</v>
      </c>
      <c r="E12" s="163" t="s">
        <v>164</v>
      </c>
      <c r="F12" s="166">
        <v>3100</v>
      </c>
      <c r="J12" s="75"/>
    </row>
    <row r="13" spans="1:6" ht="18" customHeight="1">
      <c r="A13" s="167">
        <v>7</v>
      </c>
      <c r="B13" s="161">
        <v>44459</v>
      </c>
      <c r="C13" s="162">
        <v>10304</v>
      </c>
      <c r="D13" s="162" t="s">
        <v>161</v>
      </c>
      <c r="E13" s="163" t="s">
        <v>164</v>
      </c>
      <c r="F13" s="166">
        <v>5150</v>
      </c>
    </row>
    <row r="14" spans="1:11" ht="18" customHeight="1">
      <c r="A14" s="165">
        <v>8</v>
      </c>
      <c r="B14" s="161">
        <v>44459</v>
      </c>
      <c r="C14" s="162">
        <v>10305</v>
      </c>
      <c r="D14" s="162" t="s">
        <v>163</v>
      </c>
      <c r="E14" s="163" t="s">
        <v>165</v>
      </c>
      <c r="F14" s="166">
        <v>531.4</v>
      </c>
      <c r="J14" s="67"/>
      <c r="K14" s="67"/>
    </row>
    <row r="15" spans="1:11" ht="18" customHeight="1">
      <c r="A15" s="167">
        <v>9</v>
      </c>
      <c r="B15" s="161">
        <v>44459</v>
      </c>
      <c r="C15" s="162">
        <v>10306</v>
      </c>
      <c r="D15" s="162" t="s">
        <v>163</v>
      </c>
      <c r="E15" s="163" t="s">
        <v>164</v>
      </c>
      <c r="F15" s="166">
        <v>1000</v>
      </c>
      <c r="J15" s="67"/>
      <c r="K15" s="67"/>
    </row>
    <row r="16" spans="1:11" ht="18" customHeight="1">
      <c r="A16" s="165">
        <v>10</v>
      </c>
      <c r="B16" s="161">
        <v>44459</v>
      </c>
      <c r="C16" s="162">
        <v>30307</v>
      </c>
      <c r="D16" s="162" t="s">
        <v>161</v>
      </c>
      <c r="E16" s="163" t="s">
        <v>164</v>
      </c>
      <c r="F16" s="166">
        <v>1050</v>
      </c>
      <c r="J16" s="76"/>
      <c r="K16" s="77"/>
    </row>
    <row r="17" spans="1:11" ht="18" customHeight="1">
      <c r="A17" s="167">
        <v>11</v>
      </c>
      <c r="B17" s="161">
        <v>44459</v>
      </c>
      <c r="C17" s="162">
        <v>10308</v>
      </c>
      <c r="D17" s="162" t="s">
        <v>163</v>
      </c>
      <c r="E17" s="163" t="s">
        <v>164</v>
      </c>
      <c r="F17" s="166">
        <v>750</v>
      </c>
      <c r="J17" s="76"/>
      <c r="K17" s="77"/>
    </row>
    <row r="18" spans="1:11" ht="18" customHeight="1">
      <c r="A18" s="165">
        <v>12</v>
      </c>
      <c r="B18" s="161">
        <v>44459</v>
      </c>
      <c r="C18" s="162">
        <v>10309</v>
      </c>
      <c r="D18" s="162" t="s">
        <v>161</v>
      </c>
      <c r="E18" s="163" t="s">
        <v>164</v>
      </c>
      <c r="F18" s="166">
        <v>1340</v>
      </c>
      <c r="J18" s="67"/>
      <c r="K18" s="67"/>
    </row>
    <row r="19" spans="1:11" ht="18" customHeight="1">
      <c r="A19" s="167">
        <v>13</v>
      </c>
      <c r="B19" s="161">
        <v>44461</v>
      </c>
      <c r="C19" s="162">
        <v>10327</v>
      </c>
      <c r="D19" s="162" t="s">
        <v>163</v>
      </c>
      <c r="E19" s="163" t="s">
        <v>166</v>
      </c>
      <c r="F19" s="166">
        <v>11381.55</v>
      </c>
      <c r="J19" s="67"/>
      <c r="K19" s="67"/>
    </row>
    <row r="20" spans="1:11" ht="18" customHeight="1">
      <c r="A20" s="165">
        <v>14</v>
      </c>
      <c r="B20" s="161">
        <v>44461</v>
      </c>
      <c r="C20" s="162">
        <v>10328</v>
      </c>
      <c r="D20" s="162" t="s">
        <v>163</v>
      </c>
      <c r="E20" s="163" t="s">
        <v>164</v>
      </c>
      <c r="F20" s="166">
        <v>50</v>
      </c>
      <c r="J20" s="67"/>
      <c r="K20" s="67"/>
    </row>
    <row r="21" spans="1:11" ht="18" customHeight="1">
      <c r="A21" s="167">
        <v>15</v>
      </c>
      <c r="B21" s="161">
        <v>44461</v>
      </c>
      <c r="C21" s="162">
        <v>31329</v>
      </c>
      <c r="D21" s="162" t="s">
        <v>163</v>
      </c>
      <c r="E21" s="163" t="s">
        <v>164</v>
      </c>
      <c r="F21" s="166">
        <v>1500</v>
      </c>
      <c r="J21" s="67"/>
      <c r="K21" s="67"/>
    </row>
    <row r="22" spans="1:11" ht="18" customHeight="1">
      <c r="A22" s="165">
        <v>16</v>
      </c>
      <c r="B22" s="161">
        <v>44461</v>
      </c>
      <c r="C22" s="162">
        <v>10330</v>
      </c>
      <c r="D22" s="162" t="s">
        <v>163</v>
      </c>
      <c r="E22" s="163" t="s">
        <v>164</v>
      </c>
      <c r="F22" s="166">
        <v>5553</v>
      </c>
      <c r="J22" s="67"/>
      <c r="K22" s="67"/>
    </row>
    <row r="23" spans="1:11" ht="18" customHeight="1">
      <c r="A23" s="167">
        <v>17</v>
      </c>
      <c r="B23" s="161">
        <v>44463</v>
      </c>
      <c r="C23" s="162">
        <v>10449</v>
      </c>
      <c r="D23" s="162" t="s">
        <v>167</v>
      </c>
      <c r="E23" s="163" t="s">
        <v>168</v>
      </c>
      <c r="F23" s="166">
        <v>100</v>
      </c>
      <c r="J23" s="67"/>
      <c r="K23" s="67"/>
    </row>
    <row r="24" spans="1:11" ht="18" customHeight="1">
      <c r="A24" s="165">
        <v>18</v>
      </c>
      <c r="B24" s="161">
        <v>44463</v>
      </c>
      <c r="C24" s="162">
        <v>10450</v>
      </c>
      <c r="D24" s="162" t="s">
        <v>167</v>
      </c>
      <c r="E24" s="163" t="s">
        <v>168</v>
      </c>
      <c r="F24" s="166">
        <v>450</v>
      </c>
      <c r="J24" s="67"/>
      <c r="K24" s="67"/>
    </row>
    <row r="25" spans="1:11" ht="18" customHeight="1">
      <c r="A25" s="167">
        <v>19</v>
      </c>
      <c r="B25" s="161">
        <v>44463</v>
      </c>
      <c r="C25" s="162">
        <v>10451</v>
      </c>
      <c r="D25" s="162" t="s">
        <v>167</v>
      </c>
      <c r="E25" s="163" t="s">
        <v>168</v>
      </c>
      <c r="F25" s="166">
        <v>200</v>
      </c>
      <c r="J25" s="67"/>
      <c r="K25" s="67"/>
    </row>
    <row r="26" spans="1:11" ht="18" customHeight="1">
      <c r="A26" s="165">
        <v>20</v>
      </c>
      <c r="B26" s="161">
        <v>44463</v>
      </c>
      <c r="C26" s="162">
        <v>10452</v>
      </c>
      <c r="D26" s="162" t="s">
        <v>167</v>
      </c>
      <c r="E26" s="163" t="s">
        <v>168</v>
      </c>
      <c r="F26" s="166">
        <v>50</v>
      </c>
      <c r="J26" s="67"/>
      <c r="K26" s="67"/>
    </row>
    <row r="27" spans="1:11" ht="18" customHeight="1">
      <c r="A27" s="167">
        <v>21</v>
      </c>
      <c r="B27" s="161">
        <v>44463</v>
      </c>
      <c r="C27" s="162">
        <v>10455</v>
      </c>
      <c r="D27" s="162" t="s">
        <v>167</v>
      </c>
      <c r="E27" s="163" t="s">
        <v>168</v>
      </c>
      <c r="F27" s="166">
        <v>100</v>
      </c>
      <c r="J27" s="67"/>
      <c r="K27" s="67"/>
    </row>
    <row r="28" spans="1:11" ht="18" customHeight="1">
      <c r="A28" s="165">
        <v>22</v>
      </c>
      <c r="B28" s="161">
        <v>44463</v>
      </c>
      <c r="C28" s="162">
        <v>10457</v>
      </c>
      <c r="D28" s="162" t="s">
        <v>167</v>
      </c>
      <c r="E28" s="163" t="s">
        <v>168</v>
      </c>
      <c r="F28" s="166">
        <v>130</v>
      </c>
      <c r="J28" s="67"/>
      <c r="K28" s="67"/>
    </row>
    <row r="29" spans="1:11" ht="18" customHeight="1">
      <c r="A29" s="167">
        <v>23</v>
      </c>
      <c r="B29" s="161">
        <v>44463</v>
      </c>
      <c r="C29" s="162">
        <v>10459</v>
      </c>
      <c r="D29" s="162" t="s">
        <v>167</v>
      </c>
      <c r="E29" s="163" t="s">
        <v>168</v>
      </c>
      <c r="F29" s="166">
        <v>100</v>
      </c>
      <c r="J29" s="67"/>
      <c r="K29" s="67"/>
    </row>
    <row r="30" spans="1:11" ht="18" customHeight="1">
      <c r="A30" s="165">
        <v>24</v>
      </c>
      <c r="B30" s="161">
        <v>44463</v>
      </c>
      <c r="C30" s="162">
        <v>10479</v>
      </c>
      <c r="D30" s="162" t="s">
        <v>161</v>
      </c>
      <c r="E30" s="163" t="s">
        <v>162</v>
      </c>
      <c r="F30" s="166">
        <v>88.06</v>
      </c>
      <c r="J30" s="67"/>
      <c r="K30" s="67"/>
    </row>
    <row r="31" spans="1:11" ht="18" customHeight="1">
      <c r="A31" s="167">
        <v>25</v>
      </c>
      <c r="B31" s="161">
        <v>44463</v>
      </c>
      <c r="C31" s="162">
        <v>10481</v>
      </c>
      <c r="D31" s="162" t="s">
        <v>163</v>
      </c>
      <c r="E31" s="163" t="s">
        <v>164</v>
      </c>
      <c r="F31" s="166">
        <v>9894.71</v>
      </c>
      <c r="J31" s="67"/>
      <c r="K31" s="67"/>
    </row>
    <row r="32" spans="1:11" ht="18" customHeight="1">
      <c r="A32" s="165">
        <v>26</v>
      </c>
      <c r="B32" s="161">
        <v>44463</v>
      </c>
      <c r="C32" s="162">
        <v>10490</v>
      </c>
      <c r="D32" s="162" t="s">
        <v>161</v>
      </c>
      <c r="E32" s="163" t="s">
        <v>164</v>
      </c>
      <c r="F32" s="166">
        <v>16300</v>
      </c>
      <c r="J32" s="67"/>
      <c r="K32" s="67"/>
    </row>
    <row r="33" spans="1:11" ht="18" customHeight="1">
      <c r="A33" s="167">
        <v>27</v>
      </c>
      <c r="B33" s="161">
        <v>44463</v>
      </c>
      <c r="C33" s="162">
        <v>10489</v>
      </c>
      <c r="D33" s="162" t="s">
        <v>163</v>
      </c>
      <c r="E33" s="163" t="s">
        <v>164</v>
      </c>
      <c r="F33" s="166">
        <v>2500</v>
      </c>
      <c r="J33" s="67"/>
      <c r="K33" s="67"/>
    </row>
    <row r="34" spans="1:11" ht="18" customHeight="1">
      <c r="A34" s="165">
        <v>28</v>
      </c>
      <c r="B34" s="161">
        <v>44463</v>
      </c>
      <c r="C34" s="162">
        <v>10488</v>
      </c>
      <c r="D34" s="162" t="s">
        <v>163</v>
      </c>
      <c r="E34" s="163" t="s">
        <v>164</v>
      </c>
      <c r="F34" s="166">
        <v>2500</v>
      </c>
      <c r="J34" s="67"/>
      <c r="K34" s="67"/>
    </row>
    <row r="35" spans="1:11" ht="18" customHeight="1">
      <c r="A35" s="167">
        <v>29</v>
      </c>
      <c r="B35" s="161">
        <v>44463</v>
      </c>
      <c r="C35" s="162">
        <v>10487</v>
      </c>
      <c r="D35" s="162" t="s">
        <v>163</v>
      </c>
      <c r="E35" s="163" t="s">
        <v>164</v>
      </c>
      <c r="F35" s="166">
        <v>7015.13</v>
      </c>
      <c r="J35" s="67"/>
      <c r="K35" s="67"/>
    </row>
    <row r="36" spans="1:11" ht="18" customHeight="1">
      <c r="A36" s="165">
        <v>30</v>
      </c>
      <c r="B36" s="161">
        <v>44463</v>
      </c>
      <c r="C36" s="162">
        <v>10486</v>
      </c>
      <c r="D36" s="162" t="s">
        <v>163</v>
      </c>
      <c r="E36" s="163" t="s">
        <v>164</v>
      </c>
      <c r="F36" s="166">
        <v>200</v>
      </c>
      <c r="J36" s="67"/>
      <c r="K36" s="67"/>
    </row>
    <row r="37" spans="1:11" ht="18" customHeight="1">
      <c r="A37" s="167">
        <v>31</v>
      </c>
      <c r="B37" s="161">
        <v>44463</v>
      </c>
      <c r="C37" s="162">
        <v>10485</v>
      </c>
      <c r="D37" s="162" t="s">
        <v>161</v>
      </c>
      <c r="E37" s="163" t="s">
        <v>164</v>
      </c>
      <c r="F37" s="166">
        <v>5000</v>
      </c>
      <c r="J37" s="67"/>
      <c r="K37" s="67"/>
    </row>
    <row r="38" spans="1:11" ht="18" customHeight="1">
      <c r="A38" s="165">
        <v>32</v>
      </c>
      <c r="B38" s="161">
        <v>44463</v>
      </c>
      <c r="C38" s="162">
        <v>10484</v>
      </c>
      <c r="D38" s="162" t="s">
        <v>163</v>
      </c>
      <c r="E38" s="163" t="s">
        <v>164</v>
      </c>
      <c r="F38" s="166">
        <v>1000</v>
      </c>
      <c r="J38" s="67"/>
      <c r="K38" s="67"/>
    </row>
    <row r="39" spans="1:11" ht="18" customHeight="1">
      <c r="A39" s="167">
        <v>33</v>
      </c>
      <c r="B39" s="161">
        <v>44463</v>
      </c>
      <c r="C39" s="162">
        <v>10483</v>
      </c>
      <c r="D39" s="162" t="s">
        <v>163</v>
      </c>
      <c r="E39" s="163" t="s">
        <v>164</v>
      </c>
      <c r="F39" s="166">
        <v>500</v>
      </c>
      <c r="J39" s="67"/>
      <c r="K39" s="67"/>
    </row>
    <row r="40" spans="1:11" ht="18" customHeight="1">
      <c r="A40" s="165">
        <v>34</v>
      </c>
      <c r="B40" s="161">
        <v>44463</v>
      </c>
      <c r="C40" s="162">
        <v>10482</v>
      </c>
      <c r="D40" s="162" t="s">
        <v>163</v>
      </c>
      <c r="E40" s="163" t="s">
        <v>164</v>
      </c>
      <c r="F40" s="166">
        <v>500</v>
      </c>
      <c r="J40" s="67"/>
      <c r="K40" s="67"/>
    </row>
    <row r="41" spans="1:11" ht="18" customHeight="1">
      <c r="A41" s="167">
        <v>35</v>
      </c>
      <c r="B41" s="161">
        <v>44463</v>
      </c>
      <c r="C41" s="162">
        <v>10497</v>
      </c>
      <c r="D41" s="162" t="s">
        <v>163</v>
      </c>
      <c r="E41" s="163" t="s">
        <v>164</v>
      </c>
      <c r="F41" s="166">
        <v>500</v>
      </c>
      <c r="J41" s="67"/>
      <c r="K41" s="67"/>
    </row>
    <row r="42" spans="1:11" ht="18" customHeight="1">
      <c r="A42" s="165">
        <v>36</v>
      </c>
      <c r="B42" s="161">
        <v>44463</v>
      </c>
      <c r="C42" s="162">
        <v>10496</v>
      </c>
      <c r="D42" s="162" t="s">
        <v>161</v>
      </c>
      <c r="E42" s="163" t="s">
        <v>164</v>
      </c>
      <c r="F42" s="166">
        <v>2800</v>
      </c>
      <c r="J42" s="67"/>
      <c r="K42" s="67"/>
    </row>
    <row r="43" spans="1:11" ht="18" customHeight="1">
      <c r="A43" s="167">
        <v>37</v>
      </c>
      <c r="B43" s="161">
        <v>44463</v>
      </c>
      <c r="C43" s="162">
        <v>10495</v>
      </c>
      <c r="D43" s="162" t="s">
        <v>163</v>
      </c>
      <c r="E43" s="163" t="s">
        <v>164</v>
      </c>
      <c r="F43" s="166">
        <v>1000</v>
      </c>
      <c r="J43" s="67"/>
      <c r="K43" s="67"/>
    </row>
    <row r="44" spans="1:11" ht="18" customHeight="1">
      <c r="A44" s="165">
        <v>38</v>
      </c>
      <c r="B44" s="161">
        <v>44463</v>
      </c>
      <c r="C44" s="162">
        <v>10494</v>
      </c>
      <c r="D44" s="162" t="s">
        <v>163</v>
      </c>
      <c r="E44" s="163" t="s">
        <v>164</v>
      </c>
      <c r="F44" s="166">
        <v>300</v>
      </c>
      <c r="J44" s="67"/>
      <c r="K44" s="67"/>
    </row>
    <row r="45" spans="1:11" ht="18" customHeight="1">
      <c r="A45" s="167">
        <v>39</v>
      </c>
      <c r="B45" s="161">
        <v>44463</v>
      </c>
      <c r="C45" s="162">
        <v>10493</v>
      </c>
      <c r="D45" s="162" t="s">
        <v>163</v>
      </c>
      <c r="E45" s="163" t="s">
        <v>164</v>
      </c>
      <c r="F45" s="166">
        <v>4000</v>
      </c>
      <c r="J45" s="67"/>
      <c r="K45" s="67"/>
    </row>
    <row r="46" spans="1:11" ht="18" customHeight="1">
      <c r="A46" s="165">
        <v>40</v>
      </c>
      <c r="B46" s="161">
        <v>44463</v>
      </c>
      <c r="C46" s="162">
        <v>10492</v>
      </c>
      <c r="D46" s="162" t="s">
        <v>163</v>
      </c>
      <c r="E46" s="163" t="s">
        <v>164</v>
      </c>
      <c r="F46" s="166">
        <v>1000</v>
      </c>
      <c r="J46" s="67"/>
      <c r="K46" s="67"/>
    </row>
    <row r="47" spans="1:11" ht="18" customHeight="1">
      <c r="A47" s="167">
        <v>41</v>
      </c>
      <c r="B47" s="161">
        <v>44463</v>
      </c>
      <c r="C47" s="162">
        <v>10491</v>
      </c>
      <c r="D47" s="162" t="s">
        <v>161</v>
      </c>
      <c r="E47" s="163" t="s">
        <v>164</v>
      </c>
      <c r="F47" s="166">
        <v>872</v>
      </c>
      <c r="J47" s="67"/>
      <c r="K47" s="67"/>
    </row>
    <row r="48" spans="1:11" ht="18" customHeight="1">
      <c r="A48" s="165">
        <v>42</v>
      </c>
      <c r="B48" s="161">
        <v>44463</v>
      </c>
      <c r="C48" s="162">
        <v>10480</v>
      </c>
      <c r="D48" s="162" t="s">
        <v>161</v>
      </c>
      <c r="E48" s="163" t="s">
        <v>162</v>
      </c>
      <c r="F48" s="166">
        <v>85.68</v>
      </c>
      <c r="J48" s="67"/>
      <c r="K48" s="67"/>
    </row>
    <row r="49" spans="1:11" ht="18" customHeight="1">
      <c r="A49" s="167">
        <v>43</v>
      </c>
      <c r="B49" s="161">
        <v>44463</v>
      </c>
      <c r="C49" s="162">
        <v>10478</v>
      </c>
      <c r="D49" s="162" t="s">
        <v>161</v>
      </c>
      <c r="E49" s="163" t="s">
        <v>166</v>
      </c>
      <c r="F49" s="166">
        <v>4949</v>
      </c>
      <c r="J49" s="67"/>
      <c r="K49" s="67"/>
    </row>
    <row r="50" spans="1:11" ht="18" customHeight="1">
      <c r="A50" s="165">
        <v>44</v>
      </c>
      <c r="B50" s="161">
        <v>44463</v>
      </c>
      <c r="C50" s="162">
        <v>10458</v>
      </c>
      <c r="D50" s="162" t="s">
        <v>167</v>
      </c>
      <c r="E50" s="163" t="s">
        <v>168</v>
      </c>
      <c r="F50" s="166">
        <v>130</v>
      </c>
      <c r="J50" s="67"/>
      <c r="K50" s="67"/>
    </row>
    <row r="51" spans="1:11" ht="18" customHeight="1">
      <c r="A51" s="167">
        <v>45</v>
      </c>
      <c r="B51" s="161">
        <v>44463</v>
      </c>
      <c r="C51" s="162">
        <v>10456</v>
      </c>
      <c r="D51" s="162" t="s">
        <v>167</v>
      </c>
      <c r="E51" s="163" t="s">
        <v>168</v>
      </c>
      <c r="F51" s="166">
        <v>150</v>
      </c>
      <c r="J51" s="67"/>
      <c r="K51" s="67"/>
    </row>
    <row r="52" spans="1:11" ht="18" customHeight="1">
      <c r="A52" s="165">
        <v>46</v>
      </c>
      <c r="B52" s="161">
        <v>44463</v>
      </c>
      <c r="C52" s="162">
        <v>10453</v>
      </c>
      <c r="D52" s="162" t="s">
        <v>167</v>
      </c>
      <c r="E52" s="163" t="s">
        <v>168</v>
      </c>
      <c r="F52" s="166">
        <v>200</v>
      </c>
      <c r="J52" s="67"/>
      <c r="K52" s="67"/>
    </row>
    <row r="53" spans="1:6" ht="18" customHeight="1" thickBot="1">
      <c r="A53" s="167">
        <v>47</v>
      </c>
      <c r="B53" s="161">
        <v>44463</v>
      </c>
      <c r="C53" s="162">
        <v>10454</v>
      </c>
      <c r="D53" s="162" t="s">
        <v>167</v>
      </c>
      <c r="E53" s="163" t="s">
        <v>168</v>
      </c>
      <c r="F53" s="166">
        <v>50</v>
      </c>
    </row>
    <row r="54" spans="1:6" ht="21" customHeight="1" thickBot="1">
      <c r="A54" s="175"/>
      <c r="B54" s="176"/>
      <c r="C54" s="177"/>
      <c r="D54" s="177"/>
      <c r="E54" s="177" t="s">
        <v>6</v>
      </c>
      <c r="F54" s="178">
        <f>SUM(F7:F53)</f>
        <v>105156.15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158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 s="158"/>
    </row>
    <row r="252" ht="18" customHeight="1">
      <c r="I252" s="158"/>
    </row>
    <row r="253" ht="18" customHeight="1">
      <c r="I253" s="158"/>
    </row>
    <row r="254" ht="18" customHeight="1">
      <c r="I254" s="158"/>
    </row>
    <row r="255" ht="18" customHeight="1">
      <c r="I255" s="158"/>
    </row>
    <row r="256" ht="18" customHeight="1">
      <c r="I256" s="158"/>
    </row>
    <row r="257" ht="18" customHeight="1">
      <c r="I257" s="158"/>
    </row>
    <row r="258" ht="18" customHeight="1">
      <c r="I258" s="158"/>
    </row>
    <row r="259" ht="18" customHeight="1">
      <c r="I259" s="158"/>
    </row>
    <row r="260" ht="18" customHeight="1">
      <c r="I260" s="158"/>
    </row>
    <row r="261" ht="18" customHeight="1">
      <c r="I261" s="158"/>
    </row>
    <row r="262" ht="18" customHeight="1">
      <c r="I262" s="158"/>
    </row>
    <row r="263" ht="18" customHeight="1">
      <c r="I263" s="158"/>
    </row>
    <row r="264" ht="18" customHeight="1">
      <c r="I264" s="158"/>
    </row>
    <row r="265" ht="18" customHeight="1">
      <c r="I265" s="158"/>
    </row>
    <row r="266" ht="18" customHeight="1">
      <c r="I266" s="158"/>
    </row>
    <row r="267" ht="18" customHeight="1">
      <c r="I267" s="158"/>
    </row>
    <row r="268" ht="18" customHeight="1">
      <c r="I268" s="158"/>
    </row>
    <row r="269" ht="18" customHeight="1">
      <c r="I269" s="158"/>
    </row>
    <row r="270" ht="18" customHeight="1">
      <c r="I270" s="158"/>
    </row>
    <row r="271" ht="18" customHeight="1">
      <c r="I271" s="158"/>
    </row>
    <row r="272" ht="18" customHeight="1">
      <c r="I272" s="158"/>
    </row>
    <row r="273" ht="18" customHeight="1">
      <c r="I273" s="158"/>
    </row>
    <row r="274" ht="18" customHeight="1">
      <c r="I274" s="158"/>
    </row>
    <row r="275" ht="18" customHeight="1">
      <c r="I275" s="158"/>
    </row>
    <row r="276" ht="18" customHeight="1">
      <c r="I276" s="158"/>
    </row>
    <row r="277" ht="18" customHeight="1">
      <c r="I277" s="158"/>
    </row>
    <row r="278" ht="18" customHeight="1">
      <c r="I278" s="158"/>
    </row>
    <row r="279" ht="18" customHeight="1">
      <c r="I279" s="158"/>
    </row>
    <row r="280" ht="18" customHeight="1">
      <c r="I280" s="158"/>
    </row>
    <row r="281" ht="18" customHeight="1">
      <c r="I281" s="158"/>
    </row>
    <row r="282" ht="18" customHeight="1">
      <c r="I282" s="158"/>
    </row>
    <row r="283" ht="18" customHeight="1">
      <c r="I283" s="158"/>
    </row>
    <row r="284" ht="18" customHeight="1">
      <c r="I284" s="158"/>
    </row>
    <row r="285" ht="18" customHeight="1">
      <c r="I285" s="158"/>
    </row>
    <row r="286" ht="18" customHeight="1">
      <c r="I286" s="158"/>
    </row>
    <row r="287" ht="18" customHeight="1">
      <c r="I287" s="158"/>
    </row>
    <row r="288" ht="18" customHeight="1">
      <c r="I288" s="158"/>
    </row>
    <row r="289" ht="18" customHeight="1">
      <c r="I289" s="158"/>
    </row>
    <row r="290" ht="18" customHeight="1">
      <c r="I290" s="158"/>
    </row>
    <row r="291" ht="18" customHeight="1">
      <c r="I291" s="158"/>
    </row>
    <row r="292" ht="18" customHeight="1">
      <c r="I292" s="158"/>
    </row>
    <row r="293" ht="18" customHeight="1">
      <c r="I293" s="158"/>
    </row>
    <row r="294" ht="18" customHeight="1">
      <c r="I294" s="158"/>
    </row>
    <row r="295" ht="18" customHeight="1">
      <c r="I295" s="158"/>
    </row>
    <row r="296" ht="18" customHeight="1">
      <c r="I296" s="158"/>
    </row>
    <row r="297" ht="18" customHeight="1">
      <c r="I297" s="158"/>
    </row>
    <row r="298" ht="18" customHeight="1">
      <c r="I298" s="158"/>
    </row>
    <row r="299" ht="18" customHeight="1">
      <c r="I299" s="158"/>
    </row>
    <row r="300" ht="18" customHeight="1">
      <c r="I300" s="158"/>
    </row>
    <row r="301" ht="18" customHeight="1">
      <c r="I301" s="158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28" sqref="D28"/>
    </sheetView>
  </sheetViews>
  <sheetFormatPr defaultColWidth="10.421875" defaultRowHeight="12.75"/>
  <cols>
    <col min="1" max="1" width="9.421875" style="181" customWidth="1"/>
    <col min="2" max="2" width="17.28125" style="181" customWidth="1"/>
    <col min="3" max="3" width="14.7109375" style="181" customWidth="1"/>
    <col min="4" max="4" width="24.7109375" style="181" customWidth="1"/>
    <col min="5" max="5" width="39.421875" style="181" customWidth="1"/>
    <col min="6" max="6" width="15.00390625" style="181" customWidth="1"/>
    <col min="7" max="16384" width="10.421875" style="181" customWidth="1"/>
  </cols>
  <sheetData>
    <row r="1" spans="1:6" ht="12.75">
      <c r="A1" s="7" t="s">
        <v>35</v>
      </c>
      <c r="B1" s="180"/>
      <c r="C1" s="5"/>
      <c r="D1" s="5"/>
      <c r="E1" s="180"/>
      <c r="F1" s="180"/>
    </row>
    <row r="2" spans="2:6" ht="12.75">
      <c r="B2" s="180"/>
      <c r="C2" s="180"/>
      <c r="D2" s="180"/>
      <c r="E2" s="180"/>
      <c r="F2" s="180"/>
    </row>
    <row r="3" spans="1:6" ht="12.75">
      <c r="A3" s="7" t="s">
        <v>22</v>
      </c>
      <c r="B3" s="5"/>
      <c r="C3" s="180"/>
      <c r="D3" s="5"/>
      <c r="E3" s="182"/>
      <c r="F3" s="180"/>
    </row>
    <row r="4" spans="1:6" ht="12.75">
      <c r="A4" s="7" t="s">
        <v>27</v>
      </c>
      <c r="B4" s="5"/>
      <c r="C4" s="180"/>
      <c r="D4" s="5"/>
      <c r="E4" s="180"/>
      <c r="F4" s="5"/>
    </row>
    <row r="5" spans="1:6" ht="12.75">
      <c r="A5" s="180"/>
      <c r="B5" s="5"/>
      <c r="C5" s="180"/>
      <c r="D5" s="180"/>
      <c r="E5" s="180"/>
      <c r="F5" s="180"/>
    </row>
    <row r="6" spans="1:6" ht="12.75">
      <c r="A6" s="180"/>
      <c r="B6" s="6"/>
      <c r="C6" s="18" t="s">
        <v>30</v>
      </c>
      <c r="D6" s="27" t="str">
        <f>personal!E6</f>
        <v>20-24 septembrie 2021</v>
      </c>
      <c r="E6" s="180"/>
      <c r="F6" s="180"/>
    </row>
    <row r="7" spans="1:6" ht="13.5" thickBot="1">
      <c r="A7" s="180"/>
      <c r="B7" s="180"/>
      <c r="C7" s="180"/>
      <c r="D7" s="180"/>
      <c r="E7" s="180"/>
      <c r="F7" s="180"/>
    </row>
    <row r="8" spans="1:6" ht="51.75" thickBot="1">
      <c r="A8" s="39" t="s">
        <v>8</v>
      </c>
      <c r="B8" s="40" t="s">
        <v>9</v>
      </c>
      <c r="C8" s="41" t="s">
        <v>10</v>
      </c>
      <c r="D8" s="40" t="s">
        <v>24</v>
      </c>
      <c r="E8" s="40" t="s">
        <v>25</v>
      </c>
      <c r="F8" s="45" t="s">
        <v>26</v>
      </c>
    </row>
    <row r="9" spans="1:6" ht="17.25" customHeight="1">
      <c r="A9" s="199">
        <v>1</v>
      </c>
      <c r="B9" s="200">
        <v>44459</v>
      </c>
      <c r="C9" s="201">
        <v>5934</v>
      </c>
      <c r="D9" s="201" t="s">
        <v>161</v>
      </c>
      <c r="E9" s="202" t="s">
        <v>172</v>
      </c>
      <c r="F9" s="203">
        <v>16983.11</v>
      </c>
    </row>
    <row r="10" spans="1:6" ht="12.75">
      <c r="A10" s="199">
        <v>2</v>
      </c>
      <c r="B10" s="200">
        <v>44459</v>
      </c>
      <c r="C10" s="201">
        <v>10300</v>
      </c>
      <c r="D10" s="201" t="s">
        <v>163</v>
      </c>
      <c r="E10" s="202" t="s">
        <v>173</v>
      </c>
      <c r="F10" s="203">
        <v>34929.57</v>
      </c>
    </row>
    <row r="11" spans="1:6" ht="12.75">
      <c r="A11" s="199">
        <v>3</v>
      </c>
      <c r="B11" s="200">
        <v>44461</v>
      </c>
      <c r="C11" s="201">
        <v>10321</v>
      </c>
      <c r="D11" s="201" t="s">
        <v>163</v>
      </c>
      <c r="E11" s="202" t="s">
        <v>174</v>
      </c>
      <c r="F11" s="203">
        <v>14845.5</v>
      </c>
    </row>
    <row r="12" spans="1:6" ht="12.75">
      <c r="A12" s="199">
        <v>4</v>
      </c>
      <c r="B12" s="200">
        <v>44461</v>
      </c>
      <c r="C12" s="201">
        <v>10322</v>
      </c>
      <c r="D12" s="201" t="s">
        <v>163</v>
      </c>
      <c r="E12" s="202" t="s">
        <v>174</v>
      </c>
      <c r="F12" s="203">
        <v>24742.5</v>
      </c>
    </row>
    <row r="13" spans="1:256" ht="12.75">
      <c r="A13" s="199">
        <v>5</v>
      </c>
      <c r="B13" s="200">
        <v>44461</v>
      </c>
      <c r="C13" s="204">
        <v>10323</v>
      </c>
      <c r="D13" s="201" t="s">
        <v>161</v>
      </c>
      <c r="E13" s="202" t="s">
        <v>174</v>
      </c>
      <c r="F13" s="205">
        <v>24742.5</v>
      </c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</row>
    <row r="14" spans="1:6" ht="12.75">
      <c r="A14" s="199">
        <v>6</v>
      </c>
      <c r="B14" s="200">
        <v>44461</v>
      </c>
      <c r="C14" s="204">
        <v>10324</v>
      </c>
      <c r="D14" s="201" t="s">
        <v>163</v>
      </c>
      <c r="E14" s="202" t="s">
        <v>174</v>
      </c>
      <c r="F14" s="205">
        <v>13360.95</v>
      </c>
    </row>
    <row r="15" spans="1:6" ht="12.75">
      <c r="A15" s="199">
        <v>7</v>
      </c>
      <c r="B15" s="200">
        <v>44461</v>
      </c>
      <c r="C15" s="204">
        <v>10325</v>
      </c>
      <c r="D15" s="201" t="s">
        <v>163</v>
      </c>
      <c r="E15" s="202" t="s">
        <v>174</v>
      </c>
      <c r="F15" s="205">
        <v>14845.5</v>
      </c>
    </row>
    <row r="16" spans="1:6" ht="12.75">
      <c r="A16" s="199">
        <v>8</v>
      </c>
      <c r="B16" s="200">
        <v>44461</v>
      </c>
      <c r="C16" s="204">
        <v>10326</v>
      </c>
      <c r="D16" s="201" t="s">
        <v>163</v>
      </c>
      <c r="E16" s="202" t="s">
        <v>174</v>
      </c>
      <c r="F16" s="205">
        <v>24742.5</v>
      </c>
    </row>
    <row r="17" spans="1:6" ht="13.5" thickBot="1">
      <c r="A17" s="206">
        <v>9</v>
      </c>
      <c r="B17" s="207">
        <v>44463</v>
      </c>
      <c r="C17" s="204">
        <v>10477</v>
      </c>
      <c r="D17" s="208" t="s">
        <v>161</v>
      </c>
      <c r="E17" s="209" t="s">
        <v>174</v>
      </c>
      <c r="F17" s="210">
        <v>29694</v>
      </c>
    </row>
    <row r="18" spans="1:6" ht="21" customHeight="1" thickBot="1">
      <c r="A18" s="211" t="s">
        <v>6</v>
      </c>
      <c r="B18" s="179"/>
      <c r="C18" s="179"/>
      <c r="D18" s="179"/>
      <c r="E18" s="212"/>
      <c r="F18" s="213">
        <f>SUM(F9:F17)</f>
        <v>198886.13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C26" sqref="C26"/>
    </sheetView>
  </sheetViews>
  <sheetFormatPr defaultColWidth="10.421875" defaultRowHeight="12.75"/>
  <cols>
    <col min="1" max="1" width="9.421875" style="181" customWidth="1"/>
    <col min="2" max="2" width="17.28125" style="181" customWidth="1"/>
    <col min="3" max="3" width="14.7109375" style="181" customWidth="1"/>
    <col min="4" max="4" width="36.00390625" style="181" customWidth="1"/>
    <col min="5" max="5" width="30.00390625" style="181" customWidth="1"/>
    <col min="6" max="6" width="16.00390625" style="181" bestFit="1" customWidth="1"/>
    <col min="7" max="16384" width="10.421875" style="181" customWidth="1"/>
  </cols>
  <sheetData>
    <row r="1" spans="1:6" ht="12.75">
      <c r="A1" s="7" t="s">
        <v>35</v>
      </c>
      <c r="B1" s="180"/>
      <c r="C1" s="5"/>
      <c r="D1" s="5"/>
      <c r="E1" s="180"/>
      <c r="F1" s="180"/>
    </row>
    <row r="2" spans="2:6" ht="12.75">
      <c r="B2" s="180"/>
      <c r="C2" s="180"/>
      <c r="D2" s="180"/>
      <c r="E2" s="180"/>
      <c r="F2" s="180"/>
    </row>
    <row r="3" spans="1:6" ht="12.75">
      <c r="A3" s="7" t="s">
        <v>22</v>
      </c>
      <c r="B3" s="5"/>
      <c r="C3" s="180"/>
      <c r="D3" s="5"/>
      <c r="E3" s="182"/>
      <c r="F3" s="180"/>
    </row>
    <row r="4" spans="1:6" ht="12.75">
      <c r="A4" s="7" t="s">
        <v>28</v>
      </c>
      <c r="B4" s="5"/>
      <c r="C4" s="180"/>
      <c r="D4" s="5"/>
      <c r="E4" s="180"/>
      <c r="F4" s="5"/>
    </row>
    <row r="5" spans="1:6" ht="12.75">
      <c r="A5" s="180"/>
      <c r="B5" s="5"/>
      <c r="C5" s="180"/>
      <c r="D5" s="180"/>
      <c r="E5" s="180"/>
      <c r="F5" s="180"/>
    </row>
    <row r="6" spans="1:6" ht="12.75">
      <c r="A6" s="180"/>
      <c r="B6" s="6"/>
      <c r="C6" s="18" t="s">
        <v>30</v>
      </c>
      <c r="D6" s="183" t="str">
        <f>personal!E6</f>
        <v>20-24 septembrie 2021</v>
      </c>
      <c r="E6" s="180"/>
      <c r="F6" s="180"/>
    </row>
    <row r="7" spans="1:6" ht="13.5" thickBot="1">
      <c r="A7" s="180"/>
      <c r="B7" s="180"/>
      <c r="C7" s="180"/>
      <c r="D7" s="180"/>
      <c r="E7" s="180"/>
      <c r="F7" s="180"/>
    </row>
    <row r="8" spans="1:6" ht="51.75" thickBot="1">
      <c r="A8" s="39" t="s">
        <v>8</v>
      </c>
      <c r="B8" s="40" t="s">
        <v>9</v>
      </c>
      <c r="C8" s="41" t="s">
        <v>10</v>
      </c>
      <c r="D8" s="40" t="s">
        <v>24</v>
      </c>
      <c r="E8" s="40" t="s">
        <v>25</v>
      </c>
      <c r="F8" s="45" t="s">
        <v>26</v>
      </c>
    </row>
    <row r="9" spans="1:6" ht="36" customHeight="1">
      <c r="A9" s="184"/>
      <c r="B9" s="185" t="s">
        <v>156</v>
      </c>
      <c r="C9" s="186" t="s">
        <v>157</v>
      </c>
      <c r="D9" s="187" t="s">
        <v>158</v>
      </c>
      <c r="E9" s="186" t="s">
        <v>159</v>
      </c>
      <c r="F9" s="188">
        <v>22414248.03</v>
      </c>
    </row>
    <row r="10" spans="1:6" ht="25.5">
      <c r="A10" s="189"/>
      <c r="B10" s="190" t="s">
        <v>134</v>
      </c>
      <c r="C10" s="191" t="s">
        <v>160</v>
      </c>
      <c r="D10" s="192" t="s">
        <v>158</v>
      </c>
      <c r="E10" s="193" t="s">
        <v>159</v>
      </c>
      <c r="F10" s="194">
        <v>5311.56</v>
      </c>
    </row>
    <row r="11" spans="1:6" ht="12.75">
      <c r="A11" s="24"/>
      <c r="B11" s="22"/>
      <c r="C11" s="23"/>
      <c r="D11" s="22"/>
      <c r="E11" s="22"/>
      <c r="F11" s="25"/>
    </row>
    <row r="12" spans="1:6" ht="13.5" thickBot="1">
      <c r="A12" s="42"/>
      <c r="B12" s="43"/>
      <c r="C12" s="44"/>
      <c r="D12" s="43"/>
      <c r="E12" s="43"/>
      <c r="F12" s="46"/>
    </row>
    <row r="13" spans="1:256" ht="20.25" customHeight="1" thickBot="1">
      <c r="A13" s="195" t="s">
        <v>6</v>
      </c>
      <c r="B13" s="196"/>
      <c r="C13" s="196"/>
      <c r="D13" s="196"/>
      <c r="E13" s="196"/>
      <c r="F13" s="197">
        <f>SUM(F9:F12)</f>
        <v>22419559.59</v>
      </c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2021-09-29T08:27:28Z</cp:lastPrinted>
  <dcterms:created xsi:type="dcterms:W3CDTF">2016-01-19T13:06:09Z</dcterms:created>
  <dcterms:modified xsi:type="dcterms:W3CDTF">2021-09-29T08:27:37Z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