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7"/>
  </bookViews>
  <sheets>
    <sheet name="personal" sheetId="1" r:id="rId1"/>
    <sheet name="materiale" sheetId="2" r:id="rId2"/>
    <sheet name="cotizatii" sheetId="3" r:id="rId3"/>
    <sheet name="proiecte 58" sheetId="4" r:id="rId4"/>
    <sheet name="investitii" sheetId="5" r:id="rId5"/>
    <sheet name="juridice" sheetId="6" r:id="rId6"/>
    <sheet name="despagubiri" sheetId="7" r:id="rId7"/>
    <sheet name="active financ." sheetId="8" r:id="rId8"/>
  </sheets>
  <definedNames/>
  <calcPr fullCalcOnLoad="1"/>
</workbook>
</file>

<file path=xl/sharedStrings.xml><?xml version="1.0" encoding="utf-8"?>
<sst xmlns="http://schemas.openxmlformats.org/spreadsheetml/2006/main" count="768" uniqueCount="211">
  <si>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</si>
  <si>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</si>
  <si>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</si>
  <si>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</si>
  <si>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</si>
  <si>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</si>
  <si>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</si>
  <si>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</si>
  <si>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</si>
  <si>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</si>
  <si>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</si>
  <si>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</si>
  <si>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</si>
  <si>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</si>
  <si>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</si>
  <si>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</si>
  <si>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CAPITOLUL 51.01 "AUTORITĂŢI PUBLICE ŞI ACŢIUNI EXTERNE"</t>
  </si>
  <si>
    <t>Data</t>
  </si>
  <si>
    <t>Document</t>
  </si>
  <si>
    <t>Explicaţii</t>
  </si>
  <si>
    <t>Furnizor/Beneficiar sumă</t>
  </si>
  <si>
    <t>Suma (lei)</t>
  </si>
  <si>
    <t>TOTAL TITLU</t>
  </si>
  <si>
    <t>TITLUL 55 "ALTE TRANSFERURI"</t>
  </si>
  <si>
    <t>CAPITOLUL  51.01 "AUTORITĂŢI PUBLICE ŞI ACŢIUNI EXTERNE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</si>
  <si>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</si>
  <si>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</si>
  <si>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</si>
  <si>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</si>
  <si>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</si>
  <si>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</si>
  <si>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</si>
  <si>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</si>
  <si>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</si>
  <si>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72 "ACTIVE FINANCIARE"</t>
  </si>
  <si>
    <t>TITLUL 58 "PROIECTE CU FINANŢARE DIN FONDURI EXTERNE NERAMBURSABILE (FEN) POSTADERARE" AFERENTE CADRULUI FINANCIAR 2014-2020</t>
  </si>
  <si>
    <t>perioada:</t>
  </si>
  <si>
    <t>alimentare cont cumparare valuta</t>
  </si>
  <si>
    <t>MFP</t>
  </si>
  <si>
    <t>fact 13/20 -Solutie hardware -software pt efectuarea si restaurarea salvarilor de siguranta</t>
  </si>
  <si>
    <t>Metaminds S.A</t>
  </si>
  <si>
    <t>Sc Logic Computer Srl</t>
  </si>
  <si>
    <t>Tehnoinstal Srl</t>
  </si>
  <si>
    <t>Fact 13/20-Solutie hardware -sotware pt efectuarea si restaurarea salvarilor de siguranta</t>
  </si>
  <si>
    <t>fact1100559-Servicii dezvoltare software reproiectare si optimizare VATREFUND</t>
  </si>
  <si>
    <t>Solution Center Srl</t>
  </si>
  <si>
    <t>fact 3444/20-TVA</t>
  </si>
  <si>
    <t>fact 4000000768/20-Servicii de mentenanta pentru sistemul national de raportare FOREXEBUG</t>
  </si>
  <si>
    <t>Intrarom SA</t>
  </si>
  <si>
    <t>fact 1100560/20-Servicii dezvoltare software pentru extinderea functionalitatilor sistemului informatic AEOI</t>
  </si>
  <si>
    <t>Bugetul de stat</t>
  </si>
  <si>
    <t>28-31 decembrie 2020</t>
  </si>
  <si>
    <t>fact 20201233/20-platorma informatica de procesare si stocare, echipamente, switch-uri, rack-uri</t>
  </si>
  <si>
    <t>fact 4972/20-Sistem de supraveghere video cu circuit inchis destinat supravegherii sediului MFP-Cnif</t>
  </si>
  <si>
    <t>fact 1100560/20-penalitati intarziere</t>
  </si>
  <si>
    <t>PERSOANA FIZICA</t>
  </si>
  <si>
    <t>onorariu curator</t>
  </si>
  <si>
    <t xml:space="preserve">cheltuieli judecata </t>
  </si>
  <si>
    <t>cheltuieli executare</t>
  </si>
  <si>
    <t xml:space="preserve">BUGET DE STAT </t>
  </si>
  <si>
    <t>cheltuieli judiciare</t>
  </si>
  <si>
    <t>TVA - factura servicii juridice</t>
  </si>
  <si>
    <t xml:space="preserve">alim BT- plata chelt judecata CEDO </t>
  </si>
  <si>
    <t xml:space="preserve">alim BT- plata chelt judecata </t>
  </si>
  <si>
    <t>cheltuieli judecata si executare</t>
  </si>
  <si>
    <t>cheltuieli judecata CEDO</t>
  </si>
  <si>
    <t>PERSOANA JURIDICA</t>
  </si>
  <si>
    <t>plata factura servicii juridice</t>
  </si>
  <si>
    <t>alim BT -plata factura servicii juridice</t>
  </si>
  <si>
    <t>cheltuieli fotocopiere</t>
  </si>
  <si>
    <t>28,12,2020</t>
  </si>
  <si>
    <t>apa nova</t>
  </si>
  <si>
    <t>apa rece</t>
  </si>
  <si>
    <t>mmap</t>
  </si>
  <si>
    <t>salubritate</t>
  </si>
  <si>
    <t>mfp</t>
  </si>
  <si>
    <t>alimentare bloomberg</t>
  </si>
  <si>
    <t>tva bloomberg</t>
  </si>
  <si>
    <t>rosal grup</t>
  </si>
  <si>
    <t>serv deratizare</t>
  </si>
  <si>
    <t>endress group</t>
  </si>
  <si>
    <t>serv</t>
  </si>
  <si>
    <t>interbroker</t>
  </si>
  <si>
    <t>polite</t>
  </si>
  <si>
    <t>tmau</t>
  </si>
  <si>
    <t>29,12,2020</t>
  </si>
  <si>
    <t>VEOLIA</t>
  </si>
  <si>
    <t>en el</t>
  </si>
  <si>
    <t>kmg line auto center</t>
  </si>
  <si>
    <t>digisign</t>
  </si>
  <si>
    <t xml:space="preserve">serv reinnoire </t>
  </si>
  <si>
    <t>kardinal atractiv</t>
  </si>
  <si>
    <t>manusi</t>
  </si>
  <si>
    <t>bs</t>
  </si>
  <si>
    <t>penalitati</t>
  </si>
  <si>
    <t>kit semnatura</t>
  </si>
  <si>
    <t>handelsgrup</t>
  </si>
  <si>
    <t>materiale protocol</t>
  </si>
  <si>
    <t>30,12,2020</t>
  </si>
  <si>
    <t>rcs&amp;rds</t>
  </si>
  <si>
    <t>serv cablu</t>
  </si>
  <si>
    <t>alte venituri</t>
  </si>
  <si>
    <t>stefadina</t>
  </si>
  <si>
    <t>serv arhivare</t>
  </si>
  <si>
    <t>tva serv zoom</t>
  </si>
  <si>
    <t>rolfcard</t>
  </si>
  <si>
    <t>cartele</t>
  </si>
  <si>
    <t>fabi total</t>
  </si>
  <si>
    <t>serv curatenie</t>
  </si>
  <si>
    <t>metaminds</t>
  </si>
  <si>
    <t>pf</t>
  </si>
  <si>
    <t>ob inventar</t>
  </si>
  <si>
    <t>jacob today</t>
  </si>
  <si>
    <t>dante international</t>
  </si>
  <si>
    <t>rapps</t>
  </si>
  <si>
    <t>chirie+utilitati</t>
  </si>
  <si>
    <t>comision 59,17</t>
  </si>
  <si>
    <t>comision 20,25</t>
  </si>
  <si>
    <t>31,12,2020</t>
  </si>
  <si>
    <t>en termica</t>
  </si>
  <si>
    <t>dg salubritate</t>
  </si>
  <si>
    <t>rov heiz</t>
  </si>
  <si>
    <t>piese schimb</t>
  </si>
  <si>
    <t>sts</t>
  </si>
  <si>
    <t>serv telecomunicatii</t>
  </si>
  <si>
    <t>intrarom</t>
  </si>
  <si>
    <t>serv mentenanta</t>
  </si>
  <si>
    <t>premium anvelope</t>
  </si>
  <si>
    <t>servicii auto</t>
  </si>
  <si>
    <t>heliosoly</t>
  </si>
  <si>
    <t>serv legatorie</t>
  </si>
  <si>
    <t>histria international</t>
  </si>
  <si>
    <t>conex electronic</t>
  </si>
  <si>
    <t>materiale</t>
  </si>
  <si>
    <t>aer tech</t>
  </si>
  <si>
    <t>reparatii</t>
  </si>
  <si>
    <t>rsi profi</t>
  </si>
  <si>
    <t>comision</t>
  </si>
  <si>
    <t>taxa cod unic</t>
  </si>
  <si>
    <t>monitorul oficial</t>
  </si>
  <si>
    <t>publicari</t>
  </si>
  <si>
    <t>international consulting</t>
  </si>
  <si>
    <t>serv traduceri</t>
  </si>
  <si>
    <t>abonament</t>
  </si>
  <si>
    <t>total</t>
  </si>
  <si>
    <t>Subtotal 10.01.01</t>
  </si>
  <si>
    <t>10.01.01</t>
  </si>
  <si>
    <t>decembrie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</si>
  <si>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</si>
  <si>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</si>
  <si>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</si>
  <si>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</si>
  <si>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</si>
  <si>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</si>
  <si>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</si>
  <si>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</si>
  <si>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</si>
  <si>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</si>
  <si>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</si>
  <si>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</si>
  <si>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</si>
  <si>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</si>
  <si>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</si>
  <si>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</si>
  <si>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</si>
  <si>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</si>
  <si>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</si>
  <si>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</si>
  <si>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</si>
  <si>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</si>
  <si>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</si>
  <si>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</si>
  <si>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</si>
  <si>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</si>
  <si>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</si>
  <si>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 xml:space="preserve"> 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</si>
  <si>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</si>
  <si>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</si>
  <si>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</si>
  <si>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</si>
  <si>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</si>
  <si>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</si>
  <si>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</si>
  <si>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</si>
  <si>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</si>
  <si>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</si>
  <si>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</si>
  <si>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</si>
  <si>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</si>
  <si>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</si>
  <si>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</si>
  <si>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</si>
  <si>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depozitarul central</t>
  </si>
  <si>
    <t>serv ascens.</t>
  </si>
  <si>
    <t>mentenanta zoom</t>
  </si>
  <si>
    <t>dobanda negativa</t>
  </si>
  <si>
    <t>consemnari CEC LOT 53 LG.164/2014</t>
  </si>
  <si>
    <t>consemnari CEC LOT 90 LG.165/2013</t>
  </si>
  <si>
    <t>despagubire CEDO</t>
  </si>
  <si>
    <t>transfer sume cf ordin 3155/2020 art 3.21 al 3</t>
  </si>
  <si>
    <t>30.12.2020</t>
  </si>
  <si>
    <t>OP 13058</t>
  </si>
  <si>
    <t>ALIMENTARE CONT CUMPARARE VALUTA BEI</t>
  </si>
  <si>
    <t>1.</t>
  </si>
  <si>
    <t>18.12.2020</t>
  </si>
  <si>
    <t>OP 12367</t>
  </si>
  <si>
    <t>ALIE CONT BT CUMPARARE VALUTA OECD</t>
  </si>
  <si>
    <t>OP 13075</t>
  </si>
  <si>
    <t>CH PRESTARI SERVICII INCHIRIERE AUTO CU SOFER PER 01.11.2020 - 30.11.2020 -  PROIECT ACP 1 - 58.14.01</t>
  </si>
  <si>
    <t>SELECT DIPLOMATIC GROUP</t>
  </si>
  <si>
    <t>OP 13706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</si>
</sst>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  <numFmt numFmtId="170" formatCode="[$-409]d\-mmm\-yy;@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b/>
      <sz val="10"/>
      <color indexed="8"/>
      <name val="Liberation Sans1"/>
      <family val="0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Liberation Sans1"/>
      <family val="0"/>
    </font>
    <font>
      <sz val="10"/>
      <color rgb="FF000000"/>
      <name val="Arial1"/>
      <family val="0"/>
    </font>
    <font>
      <b/>
      <sz val="10"/>
      <color rgb="FF000000"/>
      <name val="Arial1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4" fontId="14" fillId="0" borderId="11" xfId="0" applyNumberFormat="1" applyFont="1" applyBorder="1" applyAlignment="1">
      <alignment horizontal="left"/>
    </xf>
    <xf numFmtId="4" fontId="14" fillId="0" borderId="12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right" vertical="center"/>
      <protection/>
    </xf>
    <xf numFmtId="4" fontId="19" fillId="0" borderId="12" xfId="60" applyNumberFormat="1" applyFont="1" applyBorder="1" applyAlignment="1">
      <alignment horizontal="center" vertical="center"/>
      <protection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21" fillId="0" borderId="13" xfId="57" applyFont="1" applyBorder="1" applyAlignment="1">
      <alignment horizontal="center"/>
      <protection/>
    </xf>
    <xf numFmtId="0" fontId="21" fillId="0" borderId="14" xfId="57" applyFont="1" applyBorder="1" applyAlignment="1">
      <alignment horizontal="center"/>
      <protection/>
    </xf>
    <xf numFmtId="0" fontId="21" fillId="0" borderId="15" xfId="57" applyFont="1" applyBorder="1" applyAlignment="1">
      <alignment horizontal="center"/>
      <protection/>
    </xf>
    <xf numFmtId="166" fontId="14" fillId="0" borderId="16" xfId="57" applyNumberFormat="1" applyFont="1" applyBorder="1" applyAlignment="1">
      <alignment horizontal="center"/>
      <protection/>
    </xf>
    <xf numFmtId="0" fontId="14" fillId="0" borderId="17" xfId="57" applyFont="1" applyBorder="1" applyAlignment="1">
      <alignment horizontal="center"/>
      <protection/>
    </xf>
    <xf numFmtId="4" fontId="14" fillId="0" borderId="18" xfId="57" applyNumberFormat="1" applyFont="1" applyBorder="1" applyAlignment="1">
      <alignment horizontal="center"/>
      <protection/>
    </xf>
    <xf numFmtId="0" fontId="21" fillId="0" borderId="13" xfId="57" applyFont="1" applyBorder="1" applyAlignment="1">
      <alignment horizontal="center"/>
      <protection/>
    </xf>
    <xf numFmtId="0" fontId="21" fillId="0" borderId="14" xfId="57" applyFont="1" applyBorder="1">
      <alignment/>
      <protection/>
    </xf>
    <xf numFmtId="4" fontId="21" fillId="0" borderId="15" xfId="57" applyNumberFormat="1" applyFont="1" applyBorder="1">
      <alignment/>
      <protection/>
    </xf>
    <xf numFmtId="14" fontId="14" fillId="0" borderId="16" xfId="0" applyNumberFormat="1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7" xfId="0" applyFont="1" applyBorder="1" applyAlignment="1">
      <alignment horizontal="left" wrapText="1"/>
    </xf>
    <xf numFmtId="4" fontId="14" fillId="0" borderId="18" xfId="0" applyNumberFormat="1" applyFont="1" applyBorder="1" applyAlignment="1">
      <alignment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59" applyFont="1" applyBorder="1" applyAlignment="1">
      <alignment horizontal="center" vertical="center"/>
      <protection/>
    </xf>
    <xf numFmtId="0" fontId="19" fillId="0" borderId="16" xfId="62" applyFont="1" applyBorder="1" applyAlignment="1">
      <alignment horizontal="right" vertical="center"/>
      <protection/>
    </xf>
    <xf numFmtId="0" fontId="19" fillId="0" borderId="17" xfId="62" applyFont="1" applyBorder="1" applyAlignment="1">
      <alignment horizontal="center" vertical="center"/>
      <protection/>
    </xf>
    <xf numFmtId="0" fontId="19" fillId="0" borderId="17" xfId="62" applyFont="1" applyBorder="1" applyAlignment="1">
      <alignment horizontal="center" vertical="center" wrapText="1"/>
      <protection/>
    </xf>
    <xf numFmtId="0" fontId="20" fillId="0" borderId="13" xfId="61" applyFont="1" applyBorder="1">
      <alignment/>
      <protection/>
    </xf>
    <xf numFmtId="0" fontId="0" fillId="0" borderId="14" xfId="61" applyBorder="1">
      <alignment/>
      <protection/>
    </xf>
    <xf numFmtId="4" fontId="20" fillId="0" borderId="15" xfId="61" applyNumberFormat="1" applyFont="1" applyBorder="1" applyAlignment="1">
      <alignment horizontal="center"/>
      <protection/>
    </xf>
    <xf numFmtId="0" fontId="19" fillId="0" borderId="15" xfId="60" applyFont="1" applyBorder="1" applyAlignment="1">
      <alignment horizontal="center" vertical="center"/>
      <protection/>
    </xf>
    <xf numFmtId="4" fontId="19" fillId="0" borderId="18" xfId="60" applyNumberFormat="1" applyFont="1" applyBorder="1" applyAlignment="1">
      <alignment horizontal="center" vertical="center"/>
      <protection/>
    </xf>
    <xf numFmtId="0" fontId="26" fillId="0" borderId="19" xfId="57" applyFont="1" applyFill="1" applyBorder="1" applyAlignment="1">
      <alignment horizontal="left"/>
      <protection/>
    </xf>
    <xf numFmtId="0" fontId="26" fillId="0" borderId="19" xfId="57" applyFont="1" applyFill="1" applyBorder="1" applyAlignment="1">
      <alignment horizontal="left" wrapText="1"/>
      <protection/>
    </xf>
    <xf numFmtId="0" fontId="26" fillId="0" borderId="19" xfId="57" applyFont="1" applyFill="1" applyBorder="1" applyAlignment="1">
      <alignment horizontal="center" wrapText="1"/>
      <protection/>
    </xf>
    <xf numFmtId="0" fontId="26" fillId="0" borderId="20" xfId="57" applyFont="1" applyFill="1" applyBorder="1" applyAlignment="1">
      <alignment horizontal="left"/>
      <protection/>
    </xf>
    <xf numFmtId="0" fontId="26" fillId="0" borderId="20" xfId="57" applyFont="1" applyFill="1" applyBorder="1" applyAlignment="1">
      <alignment horizontal="left" wrapText="1"/>
      <protection/>
    </xf>
    <xf numFmtId="0" fontId="26" fillId="0" borderId="20" xfId="57" applyFont="1" applyFill="1" applyBorder="1" applyAlignment="1">
      <alignment horizontal="center" wrapText="1"/>
      <protection/>
    </xf>
    <xf numFmtId="0" fontId="27" fillId="0" borderId="21" xfId="57" applyFont="1" applyFill="1" applyBorder="1" applyAlignment="1">
      <alignment horizontal="center"/>
      <protection/>
    </xf>
    <xf numFmtId="0" fontId="27" fillId="0" borderId="22" xfId="57" applyFont="1" applyFill="1" applyBorder="1" applyAlignment="1">
      <alignment/>
      <protection/>
    </xf>
    <xf numFmtId="4" fontId="27" fillId="0" borderId="23" xfId="57" applyNumberFormat="1" applyFont="1" applyFill="1" applyBorder="1" applyAlignment="1">
      <alignment/>
      <protection/>
    </xf>
    <xf numFmtId="167" fontId="26" fillId="0" borderId="24" xfId="57" applyNumberFormat="1" applyFont="1" applyFill="1" applyBorder="1" applyAlignment="1">
      <alignment horizontal="center"/>
      <protection/>
    </xf>
    <xf numFmtId="4" fontId="26" fillId="25" borderId="25" xfId="0" applyNumberFormat="1" applyFont="1" applyFill="1" applyBorder="1" applyAlignment="1">
      <alignment/>
    </xf>
    <xf numFmtId="167" fontId="26" fillId="0" borderId="26" xfId="57" applyNumberFormat="1" applyFont="1" applyFill="1" applyBorder="1" applyAlignment="1">
      <alignment horizontal="center"/>
      <protection/>
    </xf>
    <xf numFmtId="4" fontId="26" fillId="25" borderId="27" xfId="0" applyNumberFormat="1" applyFont="1" applyFill="1" applyBorder="1" applyAlignment="1">
      <alignment/>
    </xf>
    <xf numFmtId="0" fontId="0" fillId="0" borderId="28" xfId="0" applyBorder="1" applyAlignment="1">
      <alignment/>
    </xf>
    <xf numFmtId="164" fontId="0" fillId="0" borderId="29" xfId="42" applyFont="1" applyFill="1" applyBorder="1" applyAlignment="1" applyProtection="1">
      <alignment/>
      <protection/>
    </xf>
    <xf numFmtId="0" fontId="0" fillId="0" borderId="28" xfId="0" applyFill="1" applyBorder="1" applyAlignment="1">
      <alignment/>
    </xf>
    <xf numFmtId="164" fontId="0" fillId="0" borderId="30" xfId="42" applyFont="1" applyFill="1" applyBorder="1" applyAlignment="1" applyProtection="1">
      <alignment/>
      <protection/>
    </xf>
    <xf numFmtId="0" fontId="0" fillId="0" borderId="31" xfId="0" applyBorder="1" applyAlignment="1">
      <alignment/>
    </xf>
    <xf numFmtId="164" fontId="0" fillId="0" borderId="32" xfId="42" applyFont="1" applyFill="1" applyBorder="1" applyAlignment="1" applyProtection="1">
      <alignment/>
      <protection/>
    </xf>
    <xf numFmtId="164" fontId="0" fillId="0" borderId="30" xfId="0" applyNumberFormat="1" applyBorder="1" applyAlignment="1">
      <alignment/>
    </xf>
    <xf numFmtId="168" fontId="0" fillId="0" borderId="28" xfId="0" applyNumberFormat="1" applyFont="1" applyBorder="1" applyAlignment="1">
      <alignment/>
    </xf>
    <xf numFmtId="168" fontId="0" fillId="0" borderId="33" xfId="0" applyNumberFormat="1" applyFont="1" applyBorder="1" applyAlignment="1">
      <alignment/>
    </xf>
    <xf numFmtId="168" fontId="0" fillId="0" borderId="34" xfId="0" applyNumberFormat="1" applyFont="1" applyBorder="1" applyAlignment="1">
      <alignment/>
    </xf>
    <xf numFmtId="168" fontId="0" fillId="0" borderId="31" xfId="0" applyNumberFormat="1" applyFont="1" applyBorder="1" applyAlignment="1">
      <alignment/>
    </xf>
    <xf numFmtId="168" fontId="0" fillId="0" borderId="35" xfId="0" applyNumberFormat="1" applyFont="1" applyBorder="1" applyAlignment="1">
      <alignment/>
    </xf>
    <xf numFmtId="4" fontId="0" fillId="0" borderId="36" xfId="0" applyNumberFormat="1" applyBorder="1" applyAlignment="1">
      <alignment/>
    </xf>
    <xf numFmtId="168" fontId="0" fillId="0" borderId="37" xfId="0" applyNumberFormat="1" applyFont="1" applyBorder="1" applyAlignment="1">
      <alignment/>
    </xf>
    <xf numFmtId="168" fontId="0" fillId="0" borderId="38" xfId="0" applyNumberFormat="1" applyFont="1" applyBorder="1" applyAlignment="1">
      <alignment/>
    </xf>
    <xf numFmtId="168" fontId="0" fillId="0" borderId="39" xfId="0" applyNumberFormat="1" applyFont="1" applyBorder="1" applyAlignment="1">
      <alignment/>
    </xf>
    <xf numFmtId="14" fontId="19" fillId="0" borderId="40" xfId="0" applyNumberFormat="1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19" fillId="0" borderId="40" xfId="0" applyFont="1" applyBorder="1" applyAlignment="1">
      <alignment/>
    </xf>
    <xf numFmtId="0" fontId="19" fillId="0" borderId="46" xfId="0" applyFont="1" applyBorder="1" applyAlignment="1">
      <alignment/>
    </xf>
    <xf numFmtId="0" fontId="0" fillId="0" borderId="47" xfId="0" applyBorder="1" applyAlignment="1">
      <alignment/>
    </xf>
    <xf numFmtId="0" fontId="0" fillId="0" borderId="46" xfId="0" applyFont="1" applyBorder="1" applyAlignment="1">
      <alignment/>
    </xf>
    <xf numFmtId="3" fontId="0" fillId="0" borderId="48" xfId="0" applyNumberFormat="1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8" xfId="0" applyFont="1" applyBorder="1" applyAlignment="1">
      <alignment/>
    </xf>
    <xf numFmtId="0" fontId="19" fillId="0" borderId="50" xfId="0" applyFont="1" applyBorder="1" applyAlignment="1">
      <alignment/>
    </xf>
    <xf numFmtId="0" fontId="0" fillId="0" borderId="42" xfId="0" applyBorder="1" applyAlignment="1">
      <alignment/>
    </xf>
    <xf numFmtId="3" fontId="0" fillId="0" borderId="43" xfId="0" applyNumberFormat="1" applyFont="1" applyBorder="1" applyAlignment="1">
      <alignment/>
    </xf>
    <xf numFmtId="14" fontId="19" fillId="0" borderId="40" xfId="0" applyNumberFormat="1" applyFont="1" applyBorder="1" applyAlignment="1">
      <alignment horizontal="left"/>
    </xf>
    <xf numFmtId="0" fontId="19" fillId="0" borderId="49" xfId="0" applyFont="1" applyBorder="1" applyAlignment="1">
      <alignment/>
    </xf>
    <xf numFmtId="3" fontId="0" fillId="0" borderId="12" xfId="0" applyNumberFormat="1" applyFont="1" applyBorder="1" applyAlignment="1">
      <alignment/>
    </xf>
    <xf numFmtId="14" fontId="19" fillId="0" borderId="49" xfId="0" applyNumberFormat="1" applyFont="1" applyBorder="1" applyAlignment="1">
      <alignment horizontal="left"/>
    </xf>
    <xf numFmtId="0" fontId="0" fillId="0" borderId="48" xfId="0" applyBorder="1" applyAlignment="1">
      <alignment/>
    </xf>
    <xf numFmtId="0" fontId="19" fillId="0" borderId="44" xfId="0" applyFont="1" applyBorder="1" applyAlignment="1">
      <alignment/>
    </xf>
    <xf numFmtId="0" fontId="0" fillId="0" borderId="51" xfId="0" applyFont="1" applyBorder="1" applyAlignment="1">
      <alignment/>
    </xf>
    <xf numFmtId="168" fontId="0" fillId="0" borderId="52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0" fontId="0" fillId="0" borderId="49" xfId="0" applyFont="1" applyBorder="1" applyAlignment="1">
      <alignment horizontal="left"/>
    </xf>
    <xf numFmtId="168" fontId="0" fillId="0" borderId="35" xfId="0" applyNumberFormat="1" applyFont="1" applyBorder="1" applyAlignment="1">
      <alignment horizontal="right"/>
    </xf>
    <xf numFmtId="0" fontId="19" fillId="0" borderId="48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0" fillId="0" borderId="53" xfId="0" applyBorder="1" applyAlignment="1">
      <alignment/>
    </xf>
    <xf numFmtId="3" fontId="0" fillId="0" borderId="54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0" fontId="0" fillId="0" borderId="54" xfId="0" applyFont="1" applyBorder="1" applyAlignment="1">
      <alignment/>
    </xf>
    <xf numFmtId="0" fontId="19" fillId="0" borderId="35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56" xfId="0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31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1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57" xfId="0" applyBorder="1" applyAlignment="1">
      <alignment/>
    </xf>
    <xf numFmtId="0" fontId="0" fillId="0" borderId="52" xfId="0" applyFont="1" applyBorder="1" applyAlignment="1">
      <alignment/>
    </xf>
    <xf numFmtId="0" fontId="0" fillId="0" borderId="58" xfId="0" applyBorder="1" applyAlignment="1">
      <alignment horizontal="center"/>
    </xf>
    <xf numFmtId="14" fontId="0" fillId="0" borderId="59" xfId="0" applyNumberFormat="1" applyFont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Border="1" applyAlignment="1">
      <alignment horizontal="center"/>
    </xf>
    <xf numFmtId="14" fontId="0" fillId="0" borderId="28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4" fontId="0" fillId="0" borderId="31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26" fillId="26" borderId="10" xfId="0" applyFont="1" applyFill="1" applyBorder="1" applyAlignment="1">
      <alignment horizontal="center" vertical="center" wrapText="1"/>
    </xf>
    <xf numFmtId="14" fontId="28" fillId="26" borderId="10" xfId="0" applyNumberFormat="1" applyFont="1" applyFill="1" applyBorder="1" applyAlignment="1">
      <alignment horizontal="center" vertical="center" wrapText="1"/>
    </xf>
    <xf numFmtId="0" fontId="28" fillId="26" borderId="10" xfId="0" applyFont="1" applyFill="1" applyBorder="1" applyAlignment="1">
      <alignment horizontal="center" vertical="center" wrapText="1"/>
    </xf>
    <xf numFmtId="0" fontId="28" fillId="26" borderId="10" xfId="0" applyFont="1" applyFill="1" applyBorder="1" applyAlignment="1">
      <alignment horizontal="left" vertical="center" wrapText="1"/>
    </xf>
    <xf numFmtId="0" fontId="28" fillId="26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 vertical="center" wrapText="1"/>
    </xf>
    <xf numFmtId="14" fontId="28" fillId="26" borderId="62" xfId="0" applyNumberFormat="1" applyFont="1" applyFill="1" applyBorder="1" applyAlignment="1">
      <alignment horizontal="center" vertical="center" wrapText="1"/>
    </xf>
    <xf numFmtId="0" fontId="28" fillId="26" borderId="62" xfId="0" applyFont="1" applyFill="1" applyBorder="1" applyAlignment="1">
      <alignment horizontal="center" vertical="center" wrapText="1"/>
    </xf>
    <xf numFmtId="0" fontId="28" fillId="26" borderId="62" xfId="0" applyFont="1" applyFill="1" applyBorder="1" applyAlignment="1">
      <alignment horizontal="left" vertical="center" wrapText="1"/>
    </xf>
    <xf numFmtId="14" fontId="28" fillId="26" borderId="17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26" borderId="17" xfId="0" applyFont="1" applyFill="1" applyBorder="1" applyAlignment="1">
      <alignment horizontal="center" vertical="center" wrapText="1"/>
    </xf>
    <xf numFmtId="0" fontId="28" fillId="26" borderId="17" xfId="0" applyFont="1" applyFill="1" applyBorder="1" applyAlignment="1">
      <alignment horizontal="left" vertical="center" wrapText="1"/>
    </xf>
    <xf numFmtId="4" fontId="27" fillId="26" borderId="15" xfId="0" applyNumberFormat="1" applyFont="1" applyFill="1" applyBorder="1" applyAlignment="1">
      <alignment horizontal="right" vertical="center" wrapText="1"/>
    </xf>
    <xf numFmtId="0" fontId="26" fillId="26" borderId="63" xfId="0" applyFont="1" applyFill="1" applyBorder="1" applyAlignment="1">
      <alignment horizontal="center" vertical="center" wrapText="1"/>
    </xf>
    <xf numFmtId="43" fontId="28" fillId="26" borderId="54" xfId="0" applyNumberFormat="1" applyFont="1" applyFill="1" applyBorder="1" applyAlignment="1">
      <alignment horizontal="right" vertical="center" wrapText="1"/>
    </xf>
    <xf numFmtId="0" fontId="26" fillId="26" borderId="11" xfId="0" applyFont="1" applyFill="1" applyBorder="1" applyAlignment="1">
      <alignment horizontal="center" vertical="center" wrapText="1"/>
    </xf>
    <xf numFmtId="43" fontId="28" fillId="26" borderId="12" xfId="0" applyNumberFormat="1" applyFont="1" applyFill="1" applyBorder="1" applyAlignment="1">
      <alignment horizontal="right" vertical="center" wrapText="1"/>
    </xf>
    <xf numFmtId="0" fontId="26" fillId="26" borderId="16" xfId="0" applyFont="1" applyFill="1" applyBorder="1" applyAlignment="1">
      <alignment horizontal="center" vertical="center" wrapText="1"/>
    </xf>
    <xf numFmtId="43" fontId="28" fillId="26" borderId="18" xfId="0" applyNumberFormat="1" applyFont="1" applyFill="1" applyBorder="1" applyAlignment="1">
      <alignment horizontal="right" vertical="center" wrapText="1"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62" applyFont="1" applyBorder="1">
      <alignment/>
      <protection/>
    </xf>
    <xf numFmtId="0" fontId="0" fillId="0" borderId="0" xfId="0" applyFont="1" applyAlignment="1">
      <alignment/>
    </xf>
    <xf numFmtId="0" fontId="26" fillId="26" borderId="64" xfId="0" applyFont="1" applyFill="1" applyBorder="1" applyAlignment="1">
      <alignment horizontal="center" vertical="center" wrapText="1"/>
    </xf>
    <xf numFmtId="0" fontId="26" fillId="26" borderId="65" xfId="0" applyFont="1" applyFill="1" applyBorder="1" applyAlignment="1">
      <alignment horizontal="center" vertical="center" wrapText="1"/>
    </xf>
    <xf numFmtId="0" fontId="19" fillId="0" borderId="66" xfId="59" applyFont="1" applyBorder="1">
      <alignment/>
      <protection/>
    </xf>
    <xf numFmtId="0" fontId="27" fillId="26" borderId="14" xfId="0" applyFont="1" applyFill="1" applyBorder="1" applyAlignment="1">
      <alignment horizontal="center" vertical="center" wrapText="1"/>
    </xf>
    <xf numFmtId="0" fontId="29" fillId="26" borderId="14" xfId="0" applyFont="1" applyFill="1" applyBorder="1" applyAlignment="1">
      <alignment horizontal="left" vertical="center" wrapText="1"/>
    </xf>
    <xf numFmtId="0" fontId="30" fillId="0" borderId="22" xfId="61" applyFont="1" applyFill="1" applyBorder="1" applyAlignment="1">
      <alignment/>
      <protection/>
    </xf>
    <xf numFmtId="0" fontId="0" fillId="0" borderId="67" xfId="0" applyFill="1" applyBorder="1" applyAlignment="1">
      <alignment horizontal="center"/>
    </xf>
    <xf numFmtId="164" fontId="0" fillId="0" borderId="32" xfId="0" applyNumberFormat="1" applyBorder="1" applyAlignment="1">
      <alignment/>
    </xf>
    <xf numFmtId="0" fontId="0" fillId="0" borderId="68" xfId="0" applyFill="1" applyBorder="1" applyAlignment="1">
      <alignment horizontal="center"/>
    </xf>
    <xf numFmtId="14" fontId="0" fillId="0" borderId="69" xfId="0" applyNumberFormat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69" xfId="0" applyBorder="1" applyAlignment="1">
      <alignment/>
    </xf>
    <xf numFmtId="0" fontId="19" fillId="0" borderId="69" xfId="0" applyFont="1" applyBorder="1" applyAlignment="1">
      <alignment horizontal="right"/>
    </xf>
    <xf numFmtId="164" fontId="19" fillId="0" borderId="70" xfId="42" applyFont="1" applyFill="1" applyBorder="1" applyAlignment="1" applyProtection="1">
      <alignment/>
      <protection/>
    </xf>
    <xf numFmtId="14" fontId="14" fillId="0" borderId="28" xfId="0" applyNumberFormat="1" applyFont="1" applyBorder="1" applyAlignment="1">
      <alignment horizontal="center"/>
    </xf>
    <xf numFmtId="0" fontId="14" fillId="0" borderId="28" xfId="57" applyFont="1" applyBorder="1" applyAlignment="1">
      <alignment horizontal="left" wrapText="1"/>
      <protection/>
    </xf>
    <xf numFmtId="0" fontId="14" fillId="0" borderId="28" xfId="57" applyFont="1" applyBorder="1" applyAlignment="1">
      <alignment horizontal="center" wrapText="1"/>
      <protection/>
    </xf>
    <xf numFmtId="14" fontId="14" fillId="0" borderId="40" xfId="0" applyNumberFormat="1" applyFont="1" applyBorder="1" applyAlignment="1">
      <alignment horizontal="center"/>
    </xf>
    <xf numFmtId="4" fontId="14" fillId="0" borderId="41" xfId="57" applyNumberFormat="1" applyFont="1" applyBorder="1" applyAlignment="1">
      <alignment horizontal="right"/>
      <protection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wrapText="1"/>
    </xf>
    <xf numFmtId="170" fontId="26" fillId="0" borderId="11" xfId="0" applyNumberFormat="1" applyFont="1" applyBorder="1" applyAlignment="1">
      <alignment horizontal="center"/>
    </xf>
    <xf numFmtId="4" fontId="26" fillId="0" borderId="12" xfId="0" applyNumberFormat="1" applyFont="1" applyBorder="1" applyAlignment="1">
      <alignment/>
    </xf>
    <xf numFmtId="0" fontId="30" fillId="0" borderId="24" xfId="59" applyFont="1" applyFill="1" applyBorder="1" applyAlignment="1">
      <alignment horizontal="center"/>
      <protection/>
    </xf>
    <xf numFmtId="167" fontId="30" fillId="0" borderId="19" xfId="59" applyNumberFormat="1" applyFont="1" applyFill="1" applyBorder="1" applyAlignment="1">
      <alignment horizontal="center"/>
      <protection/>
    </xf>
    <xf numFmtId="0" fontId="30" fillId="0" borderId="19" xfId="59" applyFont="1" applyFill="1" applyBorder="1" applyAlignment="1">
      <alignment horizontal="center"/>
      <protection/>
    </xf>
    <xf numFmtId="0" fontId="30" fillId="0" borderId="19" xfId="0" applyFont="1" applyBorder="1" applyAlignment="1">
      <alignment/>
    </xf>
    <xf numFmtId="169" fontId="26" fillId="0" borderId="25" xfId="0" applyNumberFormat="1" applyFont="1" applyBorder="1" applyAlignment="1">
      <alignment/>
    </xf>
    <xf numFmtId="0" fontId="30" fillId="0" borderId="19" xfId="0" applyFont="1" applyBorder="1" applyAlignment="1">
      <alignment horizontal="justify"/>
    </xf>
    <xf numFmtId="0" fontId="30" fillId="0" borderId="26" xfId="59" applyFont="1" applyFill="1" applyBorder="1" applyAlignment="1">
      <alignment horizontal="center"/>
      <protection/>
    </xf>
    <xf numFmtId="167" fontId="30" fillId="0" borderId="20" xfId="59" applyNumberFormat="1" applyFont="1" applyFill="1" applyBorder="1" applyAlignment="1">
      <alignment horizontal="center"/>
      <protection/>
    </xf>
    <xf numFmtId="0" fontId="30" fillId="0" borderId="20" xfId="59" applyFont="1" applyFill="1" applyBorder="1" applyAlignment="1">
      <alignment horizontal="center"/>
      <protection/>
    </xf>
    <xf numFmtId="0" fontId="30" fillId="0" borderId="20" xfId="0" applyFont="1" applyBorder="1" applyAlignment="1">
      <alignment horizontal="justify"/>
    </xf>
    <xf numFmtId="169" fontId="26" fillId="0" borderId="27" xfId="0" applyNumberFormat="1" applyFont="1" applyBorder="1" applyAlignment="1">
      <alignment/>
    </xf>
    <xf numFmtId="0" fontId="31" fillId="0" borderId="21" xfId="61" applyFont="1" applyFill="1" applyBorder="1" applyAlignment="1">
      <alignment/>
      <protection/>
    </xf>
    <xf numFmtId="0" fontId="30" fillId="0" borderId="22" xfId="0" applyFont="1" applyBorder="1" applyAlignment="1">
      <alignment/>
    </xf>
    <xf numFmtId="169" fontId="27" fillId="0" borderId="23" xfId="61" applyNumberFormat="1" applyFont="1" applyFill="1" applyBorder="1" applyAlignment="1">
      <alignment horizontal="right"/>
      <protection/>
    </xf>
    <xf numFmtId="0" fontId="0" fillId="0" borderId="0" xfId="60" applyFont="1">
      <alignment/>
      <protection/>
    </xf>
    <xf numFmtId="166" fontId="14" fillId="0" borderId="71" xfId="57" applyNumberFormat="1" applyFont="1" applyBorder="1" applyAlignment="1">
      <alignment horizontal="center" vertical="center" wrapText="1"/>
      <protection/>
    </xf>
    <xf numFmtId="0" fontId="14" fillId="0" borderId="35" xfId="57" applyFont="1" applyBorder="1" applyAlignment="1">
      <alignment horizontal="center" vertical="center" wrapText="1"/>
      <protection/>
    </xf>
    <xf numFmtId="0" fontId="14" fillId="0" borderId="34" xfId="57" applyFont="1" applyBorder="1" applyAlignment="1">
      <alignment horizontal="center" vertical="center" wrapText="1"/>
      <protection/>
    </xf>
    <xf numFmtId="4" fontId="14" fillId="0" borderId="72" xfId="57" applyNumberFormat="1" applyFont="1" applyBorder="1" applyAlignment="1">
      <alignment horizontal="right" vertical="center" wrapText="1"/>
      <protection/>
    </xf>
    <xf numFmtId="0" fontId="0" fillId="0" borderId="63" xfId="60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19.140625" style="0" customWidth="1"/>
    <col min="2" max="2" width="13.421875" style="0" customWidth="1"/>
    <col min="3" max="3" width="8.28125" style="0" customWidth="1"/>
    <col min="4" max="4" width="18.7109375" style="0" customWidth="1"/>
    <col min="5" max="5" width="23.28125" style="0" customWidth="1"/>
  </cols>
  <sheetData>
    <row r="1" spans="1:4" ht="12.75">
      <c r="A1" s="1" t="s">
        <v>0</v>
      </c>
      <c r="B1" s="1"/>
      <c r="C1" s="1"/>
      <c r="D1" s="1"/>
    </row>
    <row r="3" spans="1:5" ht="12.75">
      <c r="A3" s="1" t="s">
        <v>1</v>
      </c>
      <c r="B3" s="1"/>
      <c r="C3" s="1"/>
      <c r="D3" s="1"/>
      <c r="E3" s="1"/>
    </row>
    <row r="4" spans="1:6" ht="12.75">
      <c r="A4" s="1" t="s">
        <v>2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23" t="s">
        <v>36</v>
      </c>
      <c r="E6" s="33" t="s">
        <v>51</v>
      </c>
      <c r="F6" s="2"/>
    </row>
    <row r="7" spans="2:4" ht="13.5" thickBot="1">
      <c r="B7" s="1"/>
      <c r="C7" s="1"/>
      <c r="D7" s="1"/>
    </row>
    <row r="8" spans="1:5" ht="13.5" thickBot="1">
      <c r="A8" s="39"/>
      <c r="B8" s="122" t="s">
        <v>3</v>
      </c>
      <c r="C8" s="122" t="s">
        <v>4</v>
      </c>
      <c r="D8" s="122" t="s">
        <v>5</v>
      </c>
      <c r="E8" s="123" t="s">
        <v>6</v>
      </c>
    </row>
    <row r="9" spans="1:5" ht="12.75">
      <c r="A9" s="119" t="s">
        <v>145</v>
      </c>
      <c r="B9" s="128"/>
      <c r="C9" s="128"/>
      <c r="D9" s="120">
        <v>159499927.64</v>
      </c>
      <c r="E9" s="121"/>
    </row>
    <row r="10" spans="1:5" ht="12.75">
      <c r="A10" s="94" t="s">
        <v>146</v>
      </c>
      <c r="B10" s="129" t="s">
        <v>147</v>
      </c>
      <c r="C10" s="130">
        <v>22</v>
      </c>
      <c r="D10" s="85">
        <v>1045.36</v>
      </c>
      <c r="E10" s="95"/>
    </row>
    <row r="11" spans="1:5" ht="12.75">
      <c r="A11" s="94"/>
      <c r="B11" s="129"/>
      <c r="C11" s="130">
        <v>23</v>
      </c>
      <c r="D11" s="85">
        <f>180590-50199</f>
        <v>130391</v>
      </c>
      <c r="E11" s="95"/>
    </row>
    <row r="12" spans="1:5" ht="12.75">
      <c r="A12" s="94"/>
      <c r="B12" s="129"/>
      <c r="C12" s="130">
        <v>24</v>
      </c>
      <c r="D12" s="85">
        <v>76929</v>
      </c>
      <c r="E12" s="95"/>
    </row>
    <row r="13" spans="1:5" ht="12.75">
      <c r="A13" s="94"/>
      <c r="B13" s="129"/>
      <c r="C13" s="130">
        <v>28</v>
      </c>
      <c r="D13" s="85">
        <v>1299176</v>
      </c>
      <c r="E13" s="95"/>
    </row>
    <row r="14" spans="1:5" ht="12.75">
      <c r="A14" s="94"/>
      <c r="B14" s="129"/>
      <c r="C14" s="130">
        <v>29</v>
      </c>
      <c r="D14" s="85">
        <v>39913</v>
      </c>
      <c r="E14" s="95"/>
    </row>
    <row r="15" spans="1:5" ht="12.75">
      <c r="A15" s="94"/>
      <c r="B15" s="129"/>
      <c r="C15" s="130">
        <v>30</v>
      </c>
      <c r="D15" s="85">
        <v>949363</v>
      </c>
      <c r="E15" s="95"/>
    </row>
    <row r="16" spans="1:5" ht="12.75">
      <c r="A16" s="94"/>
      <c r="B16" s="129"/>
      <c r="C16" s="130"/>
      <c r="D16" s="85"/>
      <c r="E16" s="95"/>
    </row>
    <row r="17" spans="1:5" ht="13.5" thickBot="1">
      <c r="A17" s="96" t="s">
        <v>148</v>
      </c>
      <c r="B17" s="131"/>
      <c r="C17" s="132"/>
      <c r="D17" s="86">
        <f>SUM(D9:D16)</f>
        <v>161996745</v>
      </c>
      <c r="E17" s="97"/>
    </row>
    <row r="18" spans="1:5" ht="12.75">
      <c r="A18" s="98" t="s">
        <v>149</v>
      </c>
      <c r="B18" s="133"/>
      <c r="C18" s="134"/>
      <c r="D18" s="87">
        <v>15382019</v>
      </c>
      <c r="E18" s="99"/>
    </row>
    <row r="19" spans="1:5" ht="12.75">
      <c r="A19" s="100" t="s">
        <v>150</v>
      </c>
      <c r="B19" s="129" t="s">
        <v>147</v>
      </c>
      <c r="C19" s="130"/>
      <c r="D19" s="85"/>
      <c r="E19" s="95"/>
    </row>
    <row r="20" spans="1:5" ht="12.75">
      <c r="A20" s="101"/>
      <c r="B20" s="135"/>
      <c r="C20" s="135"/>
      <c r="D20" s="88"/>
      <c r="E20" s="102"/>
    </row>
    <row r="21" spans="1:5" ht="13.5" thickBot="1">
      <c r="A21" s="96" t="s">
        <v>151</v>
      </c>
      <c r="B21" s="132"/>
      <c r="C21" s="132"/>
      <c r="D21" s="86">
        <f>SUM(D18:D20)</f>
        <v>15382019</v>
      </c>
      <c r="E21" s="97"/>
    </row>
    <row r="22" spans="1:5" ht="12.75">
      <c r="A22" s="98" t="s">
        <v>152</v>
      </c>
      <c r="B22" s="133"/>
      <c r="C22" s="134"/>
      <c r="D22" s="87">
        <v>605267</v>
      </c>
      <c r="E22" s="99"/>
    </row>
    <row r="23" spans="1:5" ht="12.75">
      <c r="A23" s="100" t="s">
        <v>153</v>
      </c>
      <c r="B23" s="129" t="s">
        <v>147</v>
      </c>
      <c r="C23" s="130">
        <v>24</v>
      </c>
      <c r="D23" s="85">
        <v>49920</v>
      </c>
      <c r="E23" s="95"/>
    </row>
    <row r="24" spans="1:5" ht="12.75">
      <c r="A24" s="101"/>
      <c r="B24" s="135"/>
      <c r="C24" s="135"/>
      <c r="D24" s="88"/>
      <c r="E24" s="102"/>
    </row>
    <row r="25" spans="1:5" ht="13.5" thickBot="1">
      <c r="A25" s="96" t="s">
        <v>154</v>
      </c>
      <c r="B25" s="132"/>
      <c r="C25" s="132"/>
      <c r="D25" s="86">
        <f>SUM(D22:D24)</f>
        <v>655187</v>
      </c>
      <c r="E25" s="97"/>
    </row>
    <row r="26" spans="1:5" ht="12.75">
      <c r="A26" s="103" t="s">
        <v>155</v>
      </c>
      <c r="B26" s="136"/>
      <c r="C26" s="136"/>
      <c r="D26" s="89">
        <v>1719232</v>
      </c>
      <c r="E26" s="104"/>
    </row>
    <row r="27" spans="1:5" ht="12.75">
      <c r="A27" s="100" t="s">
        <v>156</v>
      </c>
      <c r="B27" s="129" t="s">
        <v>147</v>
      </c>
      <c r="C27" s="137"/>
      <c r="D27" s="90"/>
      <c r="E27" s="95"/>
    </row>
    <row r="28" spans="1:5" ht="12.75">
      <c r="A28" s="101"/>
      <c r="B28" s="138"/>
      <c r="C28" s="138"/>
      <c r="D28" s="88"/>
      <c r="E28" s="102"/>
    </row>
    <row r="29" spans="1:5" ht="13.5" thickBot="1">
      <c r="A29" s="96" t="s">
        <v>157</v>
      </c>
      <c r="B29" s="139"/>
      <c r="C29" s="139"/>
      <c r="D29" s="86">
        <f>SUM(D26:D28)</f>
        <v>1719232</v>
      </c>
      <c r="E29" s="97"/>
    </row>
    <row r="30" spans="1:5" ht="12.75">
      <c r="A30" s="103" t="s">
        <v>158</v>
      </c>
      <c r="B30" s="138"/>
      <c r="C30" s="138"/>
      <c r="D30" s="88">
        <v>337732</v>
      </c>
      <c r="E30" s="102"/>
    </row>
    <row r="31" spans="1:5" ht="12.75">
      <c r="A31" s="101" t="s">
        <v>159</v>
      </c>
      <c r="B31" s="129" t="s">
        <v>147</v>
      </c>
      <c r="C31" s="130">
        <v>22</v>
      </c>
      <c r="D31" s="85">
        <v>1974</v>
      </c>
      <c r="E31" s="95"/>
    </row>
    <row r="32" spans="1:5" ht="12.75">
      <c r="A32" s="101"/>
      <c r="B32" s="138"/>
      <c r="C32" s="138">
        <v>24</v>
      </c>
      <c r="D32" s="88">
        <v>43264</v>
      </c>
      <c r="E32" s="95"/>
    </row>
    <row r="33" spans="1:5" ht="12.75">
      <c r="A33" s="101"/>
      <c r="B33" s="138"/>
      <c r="C33" s="138">
        <v>31</v>
      </c>
      <c r="D33" s="88">
        <f>-27</f>
        <v>-27</v>
      </c>
      <c r="E33" s="95"/>
    </row>
    <row r="34" spans="1:5" ht="12.75">
      <c r="A34" s="101"/>
      <c r="B34" s="138"/>
      <c r="C34" s="138"/>
      <c r="D34" s="88"/>
      <c r="E34" s="102"/>
    </row>
    <row r="35" spans="1:5" ht="13.5" thickBot="1">
      <c r="A35" s="96" t="s">
        <v>160</v>
      </c>
      <c r="B35" s="139"/>
      <c r="C35" s="139"/>
      <c r="D35" s="86">
        <f>SUM(D30:D34)</f>
        <v>382943</v>
      </c>
      <c r="E35" s="97"/>
    </row>
    <row r="36" spans="1:5" ht="12.75">
      <c r="A36" s="105" t="s">
        <v>161</v>
      </c>
      <c r="B36" s="136"/>
      <c r="C36" s="136"/>
      <c r="D36" s="89">
        <v>103359.01</v>
      </c>
      <c r="E36" s="106"/>
    </row>
    <row r="37" spans="1:5" ht="12.75">
      <c r="A37" s="100" t="s">
        <v>162</v>
      </c>
      <c r="B37" s="129" t="s">
        <v>147</v>
      </c>
      <c r="C37" s="138">
        <v>22</v>
      </c>
      <c r="D37" s="85">
        <f>-4.1</f>
        <v>-4.1</v>
      </c>
      <c r="E37" s="95"/>
    </row>
    <row r="38" spans="1:5" ht="12.75">
      <c r="A38" s="107"/>
      <c r="B38" s="130"/>
      <c r="C38" s="140"/>
      <c r="D38" s="85"/>
      <c r="E38" s="95"/>
    </row>
    <row r="39" spans="1:5" ht="13.5" thickBot="1">
      <c r="A39" s="108" t="s">
        <v>163</v>
      </c>
      <c r="B39" s="139"/>
      <c r="C39" s="139"/>
      <c r="D39" s="86">
        <f>SUM(D36:D38)</f>
        <v>103354.90999999999</v>
      </c>
      <c r="E39" s="109"/>
    </row>
    <row r="40" spans="1:5" ht="12.75">
      <c r="A40" s="103" t="s">
        <v>164</v>
      </c>
      <c r="B40" s="136"/>
      <c r="C40" s="136"/>
      <c r="D40" s="89">
        <v>5743705</v>
      </c>
      <c r="E40" s="104"/>
    </row>
    <row r="41" spans="1:5" ht="12.75">
      <c r="A41" s="110" t="s">
        <v>165</v>
      </c>
      <c r="B41" s="129" t="s">
        <v>147</v>
      </c>
      <c r="C41" s="137"/>
      <c r="D41" s="90"/>
      <c r="E41" s="95"/>
    </row>
    <row r="42" spans="1:5" ht="12.75">
      <c r="A42" s="101"/>
      <c r="B42" s="138"/>
      <c r="C42" s="138"/>
      <c r="D42" s="88"/>
      <c r="E42" s="102"/>
    </row>
    <row r="43" spans="1:5" ht="13.5" thickBot="1">
      <c r="A43" s="96" t="s">
        <v>166</v>
      </c>
      <c r="B43" s="139"/>
      <c r="C43" s="139"/>
      <c r="D43" s="86">
        <f>SUM(D40:D42)</f>
        <v>5743705</v>
      </c>
      <c r="E43" s="97"/>
    </row>
    <row r="44" spans="1:5" ht="12.75">
      <c r="A44" s="105" t="s">
        <v>167</v>
      </c>
      <c r="B44" s="136"/>
      <c r="C44" s="136"/>
      <c r="D44" s="89">
        <v>1663511</v>
      </c>
      <c r="E44" s="106"/>
    </row>
    <row r="45" spans="1:5" ht="12.75">
      <c r="A45" s="111" t="s">
        <v>168</v>
      </c>
      <c r="B45" s="129" t="s">
        <v>147</v>
      </c>
      <c r="C45" s="129"/>
      <c r="D45" s="85"/>
      <c r="E45" s="95"/>
    </row>
    <row r="46" spans="1:5" ht="12.75">
      <c r="A46" s="100"/>
      <c r="B46" s="138"/>
      <c r="C46" s="138"/>
      <c r="D46" s="88"/>
      <c r="E46" s="95"/>
    </row>
    <row r="47" spans="1:5" ht="13.5" thickBot="1">
      <c r="A47" s="96" t="s">
        <v>169</v>
      </c>
      <c r="B47" s="139"/>
      <c r="C47" s="139"/>
      <c r="D47" s="86">
        <f>SUM(D44:D46)</f>
        <v>1663511</v>
      </c>
      <c r="E47" s="124"/>
    </row>
    <row r="48" spans="1:5" ht="12.75">
      <c r="A48" s="100"/>
      <c r="B48" s="129"/>
      <c r="C48" s="129"/>
      <c r="D48" s="85"/>
      <c r="E48" s="114"/>
    </row>
    <row r="49" spans="1:5" ht="12.75">
      <c r="A49" s="105" t="s">
        <v>174</v>
      </c>
      <c r="B49" s="136"/>
      <c r="C49" s="136"/>
      <c r="D49" s="89">
        <v>2187795.5</v>
      </c>
      <c r="E49" s="106" t="s">
        <v>175</v>
      </c>
    </row>
    <row r="50" spans="1:5" ht="12.75">
      <c r="A50" s="111" t="s">
        <v>176</v>
      </c>
      <c r="B50" s="129" t="s">
        <v>147</v>
      </c>
      <c r="C50" s="129">
        <v>30</v>
      </c>
      <c r="D50" s="88">
        <v>18850</v>
      </c>
      <c r="E50" s="95"/>
    </row>
    <row r="51" spans="1:5" ht="12.75">
      <c r="A51" s="111"/>
      <c r="B51" s="129"/>
      <c r="C51" s="129">
        <v>31</v>
      </c>
      <c r="D51" s="88">
        <f>-2168</f>
        <v>-2168</v>
      </c>
      <c r="E51" s="95"/>
    </row>
    <row r="52" spans="1:5" ht="12.75">
      <c r="A52" s="111"/>
      <c r="B52" s="129"/>
      <c r="C52" s="129"/>
      <c r="D52" s="88"/>
      <c r="E52" s="95"/>
    </row>
    <row r="53" spans="1:5" ht="13.5" thickBot="1">
      <c r="A53" s="96" t="s">
        <v>177</v>
      </c>
      <c r="B53" s="139"/>
      <c r="C53" s="139"/>
      <c r="D53" s="86">
        <f>SUM(D49:D52)</f>
        <v>2204477.5</v>
      </c>
      <c r="E53" s="118"/>
    </row>
    <row r="54" spans="1:5" ht="12.75">
      <c r="A54" s="105" t="s">
        <v>170</v>
      </c>
      <c r="B54" s="136"/>
      <c r="C54" s="136"/>
      <c r="D54" s="91">
        <v>23222</v>
      </c>
      <c r="E54" s="125"/>
    </row>
    <row r="55" spans="1:5" ht="12.75">
      <c r="A55" s="113" t="s">
        <v>178</v>
      </c>
      <c r="B55" s="129" t="s">
        <v>147</v>
      </c>
      <c r="C55" s="129">
        <v>24</v>
      </c>
      <c r="D55" s="92">
        <v>40688</v>
      </c>
      <c r="E55" s="112"/>
    </row>
    <row r="56" spans="1:5" ht="12.75">
      <c r="A56" s="101"/>
      <c r="B56" s="138"/>
      <c r="C56" s="138"/>
      <c r="D56" s="92"/>
      <c r="E56" s="112"/>
    </row>
    <row r="57" spans="1:5" ht="13.5" thickBot="1">
      <c r="A57" s="96" t="s">
        <v>179</v>
      </c>
      <c r="B57" s="139"/>
      <c r="C57" s="139"/>
      <c r="D57" s="93">
        <f>SUM(D54:D56)</f>
        <v>63910</v>
      </c>
      <c r="E57" s="126"/>
    </row>
    <row r="58" spans="1:5" ht="12.75">
      <c r="A58" s="105" t="s">
        <v>171</v>
      </c>
      <c r="B58" s="136"/>
      <c r="C58" s="136"/>
      <c r="D58" s="91">
        <v>734</v>
      </c>
      <c r="E58" s="125"/>
    </row>
    <row r="59" spans="1:5" ht="12.75">
      <c r="A59" s="113" t="s">
        <v>180</v>
      </c>
      <c r="B59" s="129" t="s">
        <v>147</v>
      </c>
      <c r="C59" s="129">
        <v>24</v>
      </c>
      <c r="D59" s="92">
        <v>1288</v>
      </c>
      <c r="E59" s="112"/>
    </row>
    <row r="60" spans="1:5" ht="12.75">
      <c r="A60" s="101"/>
      <c r="B60" s="138"/>
      <c r="C60" s="138"/>
      <c r="D60" s="92"/>
      <c r="E60" s="112"/>
    </row>
    <row r="61" spans="1:5" ht="13.5" thickBot="1">
      <c r="A61" s="96" t="s">
        <v>181</v>
      </c>
      <c r="B61" s="139"/>
      <c r="C61" s="139"/>
      <c r="D61" s="93">
        <f>SUM(D58:D60)</f>
        <v>2022</v>
      </c>
      <c r="E61" s="126"/>
    </row>
    <row r="62" spans="1:5" ht="12.75">
      <c r="A62" s="105" t="s">
        <v>172</v>
      </c>
      <c r="B62" s="136"/>
      <c r="C62" s="136"/>
      <c r="D62" s="91">
        <v>7643</v>
      </c>
      <c r="E62" s="125"/>
    </row>
    <row r="63" spans="1:5" ht="12.75">
      <c r="A63" s="113" t="s">
        <v>182</v>
      </c>
      <c r="B63" s="129" t="s">
        <v>147</v>
      </c>
      <c r="C63" s="129">
        <v>24</v>
      </c>
      <c r="D63" s="92">
        <v>13391</v>
      </c>
      <c r="E63" s="112"/>
    </row>
    <row r="64" spans="1:5" ht="12.75">
      <c r="A64" s="101"/>
      <c r="B64" s="138"/>
      <c r="C64" s="138"/>
      <c r="D64" s="92"/>
      <c r="E64" s="112"/>
    </row>
    <row r="65" spans="1:5" ht="13.5" thickBot="1">
      <c r="A65" s="96" t="s">
        <v>181</v>
      </c>
      <c r="B65" s="139"/>
      <c r="C65" s="139"/>
      <c r="D65" s="93">
        <f>SUM(D62:D64)</f>
        <v>21034</v>
      </c>
      <c r="E65" s="126"/>
    </row>
    <row r="66" spans="1:5" ht="12.75">
      <c r="A66" s="105" t="s">
        <v>173</v>
      </c>
      <c r="B66" s="136"/>
      <c r="C66" s="136"/>
      <c r="D66" s="91">
        <v>221</v>
      </c>
      <c r="E66" s="125"/>
    </row>
    <row r="67" spans="1:5" ht="12.75">
      <c r="A67" s="113" t="s">
        <v>183</v>
      </c>
      <c r="B67" s="129" t="s">
        <v>147</v>
      </c>
      <c r="C67" s="129">
        <v>24</v>
      </c>
      <c r="D67" s="92">
        <v>386</v>
      </c>
      <c r="E67" s="112"/>
    </row>
    <row r="68" spans="1:5" ht="12.75">
      <c r="A68" s="101"/>
      <c r="B68" s="138"/>
      <c r="C68" s="138"/>
      <c r="D68" s="92"/>
      <c r="E68" s="112"/>
    </row>
    <row r="69" spans="1:5" ht="13.5" thickBot="1">
      <c r="A69" s="96"/>
      <c r="B69" s="139"/>
      <c r="C69" s="139"/>
      <c r="D69" s="93">
        <f>SUM(D66:D68)</f>
        <v>607</v>
      </c>
      <c r="E69" s="126"/>
    </row>
    <row r="70" spans="1:5" ht="12.75">
      <c r="A70" s="105" t="s">
        <v>184</v>
      </c>
      <c r="B70" s="136"/>
      <c r="C70" s="136"/>
      <c r="D70" s="91">
        <v>1250</v>
      </c>
      <c r="E70" s="125"/>
    </row>
    <row r="71" spans="1:5" ht="12.75">
      <c r="A71" s="113" t="s">
        <v>185</v>
      </c>
      <c r="B71" s="129" t="s">
        <v>147</v>
      </c>
      <c r="C71" s="129">
        <v>24</v>
      </c>
      <c r="D71" s="92">
        <v>2189</v>
      </c>
      <c r="E71" s="112"/>
    </row>
    <row r="72" spans="1:5" ht="12.75">
      <c r="A72" s="101"/>
      <c r="B72" s="138"/>
      <c r="C72" s="138"/>
      <c r="D72" s="92"/>
      <c r="E72" s="112"/>
    </row>
    <row r="73" spans="1:5" ht="13.5" thickBot="1">
      <c r="A73" s="96" t="s">
        <v>181</v>
      </c>
      <c r="B73" s="139"/>
      <c r="C73" s="139"/>
      <c r="D73" s="93">
        <f>SUM(D70:D72)</f>
        <v>3439</v>
      </c>
      <c r="E73" s="126"/>
    </row>
    <row r="74" spans="1:5" ht="12.75">
      <c r="A74" s="105" t="s">
        <v>186</v>
      </c>
      <c r="B74" s="136"/>
      <c r="C74" s="136"/>
      <c r="D74" s="91">
        <v>4108579</v>
      </c>
      <c r="E74" s="127"/>
    </row>
    <row r="75" spans="1:5" ht="12.75">
      <c r="A75" s="113" t="s">
        <v>187</v>
      </c>
      <c r="B75" s="129" t="s">
        <v>147</v>
      </c>
      <c r="C75" s="129">
        <v>23</v>
      </c>
      <c r="D75" s="88">
        <f>-1129</f>
        <v>-1129</v>
      </c>
      <c r="E75" s="114"/>
    </row>
    <row r="76" spans="1:5" ht="12.75">
      <c r="A76" s="111"/>
      <c r="B76" s="129"/>
      <c r="C76" s="129">
        <v>24</v>
      </c>
      <c r="D76" s="88">
        <v>2097</v>
      </c>
      <c r="E76" s="95"/>
    </row>
    <row r="77" spans="1:5" ht="12.75">
      <c r="A77" s="115"/>
      <c r="B77" s="138"/>
      <c r="C77" s="138">
        <v>28</v>
      </c>
      <c r="D77" s="88">
        <v>51490</v>
      </c>
      <c r="E77" s="95"/>
    </row>
    <row r="78" spans="1:5" ht="12.75">
      <c r="A78" s="101"/>
      <c r="B78" s="138"/>
      <c r="C78" s="138"/>
      <c r="D78" s="88"/>
      <c r="E78" s="95"/>
    </row>
    <row r="79" spans="1:5" ht="13.5" thickBot="1">
      <c r="A79" s="96" t="s">
        <v>188</v>
      </c>
      <c r="B79" s="139"/>
      <c r="C79" s="139"/>
      <c r="D79" s="86">
        <f>SUM(D74:D78)</f>
        <v>4161037</v>
      </c>
      <c r="E79" s="109"/>
    </row>
    <row r="80" spans="1:5" ht="12.75">
      <c r="A80" s="105" t="s">
        <v>189</v>
      </c>
      <c r="B80" s="136"/>
      <c r="C80" s="136"/>
      <c r="D80" s="89">
        <v>1337425</v>
      </c>
      <c r="E80" s="106"/>
    </row>
    <row r="81" spans="1:5" ht="12.75">
      <c r="A81" s="113" t="s">
        <v>190</v>
      </c>
      <c r="B81" s="129" t="s">
        <v>147</v>
      </c>
      <c r="C81" s="129"/>
      <c r="D81" s="88"/>
      <c r="E81" s="95"/>
    </row>
    <row r="82" spans="1:5" ht="12.75">
      <c r="A82" s="101"/>
      <c r="B82" s="138"/>
      <c r="C82" s="138"/>
      <c r="D82" s="88"/>
      <c r="E82" s="95"/>
    </row>
    <row r="83" spans="1:5" ht="13.5" thickBot="1">
      <c r="A83" s="116" t="s">
        <v>191</v>
      </c>
      <c r="B83" s="141"/>
      <c r="C83" s="141"/>
      <c r="D83" s="117">
        <f>SUM(D80:D82)</f>
        <v>1337425</v>
      </c>
      <c r="E83" s="11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I62" sqref="I62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4" t="s">
        <v>36</v>
      </c>
      <c r="E5" s="33" t="str">
        <f>personal!E6</f>
        <v>28-31 decembrie 2020</v>
      </c>
    </row>
    <row r="6" ht="13.5" thickBot="1"/>
    <row r="7" spans="1:6" ht="68.25" customHeight="1" thickBot="1">
      <c r="A7" s="35" t="s">
        <v>9</v>
      </c>
      <c r="B7" s="36" t="s">
        <v>10</v>
      </c>
      <c r="C7" s="37" t="s">
        <v>11</v>
      </c>
      <c r="D7" s="36" t="s">
        <v>12</v>
      </c>
      <c r="E7" s="36" t="s">
        <v>13</v>
      </c>
      <c r="F7" s="38" t="s">
        <v>14</v>
      </c>
    </row>
    <row r="8" spans="1:6" ht="12.75">
      <c r="A8" s="142">
        <v>1</v>
      </c>
      <c r="B8" s="143" t="s">
        <v>70</v>
      </c>
      <c r="C8" s="144">
        <v>12840</v>
      </c>
      <c r="D8" s="78" t="s">
        <v>71</v>
      </c>
      <c r="E8" s="78" t="s">
        <v>72</v>
      </c>
      <c r="F8" s="79">
        <v>9171.15</v>
      </c>
    </row>
    <row r="9" spans="1:6" ht="12.75">
      <c r="A9" s="145">
        <v>2</v>
      </c>
      <c r="B9" s="146" t="s">
        <v>70</v>
      </c>
      <c r="C9" s="147">
        <v>12843</v>
      </c>
      <c r="D9" s="80" t="s">
        <v>71</v>
      </c>
      <c r="E9" s="80" t="s">
        <v>72</v>
      </c>
      <c r="F9" s="81">
        <v>939.31</v>
      </c>
    </row>
    <row r="10" spans="1:6" ht="12.75">
      <c r="A10" s="148">
        <v>3</v>
      </c>
      <c r="B10" s="146" t="s">
        <v>70</v>
      </c>
      <c r="C10" s="149">
        <v>12844</v>
      </c>
      <c r="D10" s="78" t="s">
        <v>71</v>
      </c>
      <c r="E10" s="78" t="s">
        <v>72</v>
      </c>
      <c r="F10" s="81">
        <v>682.93</v>
      </c>
    </row>
    <row r="11" spans="1:6" ht="12.75">
      <c r="A11" s="148">
        <v>4</v>
      </c>
      <c r="B11" s="146" t="s">
        <v>70</v>
      </c>
      <c r="C11" s="149">
        <v>12846</v>
      </c>
      <c r="D11" s="78" t="s">
        <v>71</v>
      </c>
      <c r="E11" s="78" t="s">
        <v>72</v>
      </c>
      <c r="F11" s="81">
        <v>616.7</v>
      </c>
    </row>
    <row r="12" spans="1:6" ht="12.75">
      <c r="A12" s="148">
        <f aca="true" t="shared" si="0" ref="A12:A69">A11+1</f>
        <v>5</v>
      </c>
      <c r="B12" s="146" t="s">
        <v>70</v>
      </c>
      <c r="C12" s="149">
        <v>12848</v>
      </c>
      <c r="D12" s="78" t="s">
        <v>73</v>
      </c>
      <c r="E12" s="78" t="s">
        <v>74</v>
      </c>
      <c r="F12" s="81">
        <v>669.22</v>
      </c>
    </row>
    <row r="13" spans="1:6" ht="12.75">
      <c r="A13" s="148">
        <f t="shared" si="0"/>
        <v>6</v>
      </c>
      <c r="B13" s="146" t="s">
        <v>70</v>
      </c>
      <c r="C13" s="149">
        <v>12850</v>
      </c>
      <c r="D13" s="78" t="s">
        <v>75</v>
      </c>
      <c r="E13" s="78" t="s">
        <v>76</v>
      </c>
      <c r="F13" s="81">
        <v>30722.21</v>
      </c>
    </row>
    <row r="14" spans="1:6" ht="12.75">
      <c r="A14" s="148">
        <f t="shared" si="0"/>
        <v>7</v>
      </c>
      <c r="B14" s="146" t="s">
        <v>70</v>
      </c>
      <c r="C14" s="149">
        <v>12837</v>
      </c>
      <c r="D14" s="78" t="s">
        <v>75</v>
      </c>
      <c r="E14" s="78" t="s">
        <v>77</v>
      </c>
      <c r="F14" s="81">
        <v>7149</v>
      </c>
    </row>
    <row r="15" spans="1:6" ht="12.75">
      <c r="A15" s="148">
        <f t="shared" si="0"/>
        <v>8</v>
      </c>
      <c r="B15" s="146" t="s">
        <v>70</v>
      </c>
      <c r="C15" s="149">
        <v>12838</v>
      </c>
      <c r="D15" s="78" t="s">
        <v>78</v>
      </c>
      <c r="E15" s="78" t="s">
        <v>79</v>
      </c>
      <c r="F15" s="81">
        <v>1520.45</v>
      </c>
    </row>
    <row r="16" spans="1:6" ht="12.75">
      <c r="A16" s="148">
        <f t="shared" si="0"/>
        <v>9</v>
      </c>
      <c r="B16" s="146" t="s">
        <v>70</v>
      </c>
      <c r="C16" s="149">
        <v>12839</v>
      </c>
      <c r="D16" s="78" t="s">
        <v>73</v>
      </c>
      <c r="E16" s="78" t="s">
        <v>193</v>
      </c>
      <c r="F16" s="81">
        <v>157.3</v>
      </c>
    </row>
    <row r="17" spans="1:6" ht="12.75">
      <c r="A17" s="148">
        <f t="shared" si="0"/>
        <v>10</v>
      </c>
      <c r="B17" s="146" t="s">
        <v>70</v>
      </c>
      <c r="C17" s="149">
        <v>12870</v>
      </c>
      <c r="D17" s="78" t="s">
        <v>80</v>
      </c>
      <c r="E17" s="78" t="s">
        <v>81</v>
      </c>
      <c r="F17" s="81">
        <v>3451</v>
      </c>
    </row>
    <row r="18" spans="1:6" ht="12.75">
      <c r="A18" s="148">
        <f t="shared" si="0"/>
        <v>11</v>
      </c>
      <c r="B18" s="146" t="s">
        <v>70</v>
      </c>
      <c r="C18" s="149">
        <v>12973</v>
      </c>
      <c r="D18" s="78" t="s">
        <v>82</v>
      </c>
      <c r="E18" s="78" t="s">
        <v>83</v>
      </c>
      <c r="F18" s="81">
        <v>352.28</v>
      </c>
    </row>
    <row r="19" spans="1:6" ht="12.75">
      <c r="A19" s="148">
        <f t="shared" si="0"/>
        <v>12</v>
      </c>
      <c r="B19" s="146" t="s">
        <v>70</v>
      </c>
      <c r="C19" s="149">
        <v>12841</v>
      </c>
      <c r="D19" s="78" t="s">
        <v>71</v>
      </c>
      <c r="E19" s="78" t="s">
        <v>84</v>
      </c>
      <c r="F19" s="81">
        <v>293.28</v>
      </c>
    </row>
    <row r="20" spans="1:6" ht="12.75">
      <c r="A20" s="148">
        <f t="shared" si="0"/>
        <v>13</v>
      </c>
      <c r="B20" s="146" t="s">
        <v>70</v>
      </c>
      <c r="C20" s="149">
        <v>12842</v>
      </c>
      <c r="D20" s="78" t="s">
        <v>71</v>
      </c>
      <c r="E20" s="78" t="s">
        <v>84</v>
      </c>
      <c r="F20" s="81">
        <v>19.93</v>
      </c>
    </row>
    <row r="21" spans="1:6" ht="12.75">
      <c r="A21" s="148">
        <f t="shared" si="0"/>
        <v>14</v>
      </c>
      <c r="B21" s="146" t="s">
        <v>70</v>
      </c>
      <c r="C21" s="149">
        <v>12845</v>
      </c>
      <c r="D21" s="78" t="s">
        <v>71</v>
      </c>
      <c r="E21" s="78" t="s">
        <v>84</v>
      </c>
      <c r="F21" s="81">
        <v>48.55</v>
      </c>
    </row>
    <row r="22" spans="1:6" ht="12.75">
      <c r="A22" s="148">
        <f t="shared" si="0"/>
        <v>15</v>
      </c>
      <c r="B22" s="150" t="s">
        <v>70</v>
      </c>
      <c r="C22" s="151">
        <v>12847</v>
      </c>
      <c r="D22" s="82" t="s">
        <v>71</v>
      </c>
      <c r="E22" s="82" t="s">
        <v>84</v>
      </c>
      <c r="F22" s="83">
        <v>18.15</v>
      </c>
    </row>
    <row r="23" spans="1:6" ht="12.75">
      <c r="A23" s="148">
        <f t="shared" si="0"/>
        <v>16</v>
      </c>
      <c r="B23" s="146" t="s">
        <v>85</v>
      </c>
      <c r="C23" s="147">
        <v>12972</v>
      </c>
      <c r="D23" s="78" t="s">
        <v>86</v>
      </c>
      <c r="E23" s="78" t="s">
        <v>87</v>
      </c>
      <c r="F23" s="81">
        <v>402892.51</v>
      </c>
    </row>
    <row r="24" spans="1:6" ht="12.75">
      <c r="A24" s="148">
        <f t="shared" si="0"/>
        <v>17</v>
      </c>
      <c r="B24" s="146" t="s">
        <v>85</v>
      </c>
      <c r="C24" s="147">
        <v>12977</v>
      </c>
      <c r="D24" s="78" t="s">
        <v>88</v>
      </c>
      <c r="E24" s="78" t="s">
        <v>81</v>
      </c>
      <c r="F24" s="81">
        <v>8346.66</v>
      </c>
    </row>
    <row r="25" spans="1:6" ht="12.75">
      <c r="A25" s="148">
        <f t="shared" si="0"/>
        <v>18</v>
      </c>
      <c r="B25" s="146" t="s">
        <v>85</v>
      </c>
      <c r="C25" s="147">
        <v>12980</v>
      </c>
      <c r="D25" s="78" t="s">
        <v>89</v>
      </c>
      <c r="E25" s="78" t="s">
        <v>90</v>
      </c>
      <c r="F25" s="81">
        <v>386.75</v>
      </c>
    </row>
    <row r="26" spans="1:6" ht="12.75">
      <c r="A26" s="148">
        <f t="shared" si="0"/>
        <v>19</v>
      </c>
      <c r="B26" s="146" t="s">
        <v>85</v>
      </c>
      <c r="C26" s="147">
        <v>12982</v>
      </c>
      <c r="D26" s="78" t="s">
        <v>91</v>
      </c>
      <c r="E26" s="78" t="s">
        <v>92</v>
      </c>
      <c r="F26" s="81">
        <v>92474.05</v>
      </c>
    </row>
    <row r="27" spans="1:6" ht="12.75">
      <c r="A27" s="148">
        <f t="shared" si="0"/>
        <v>20</v>
      </c>
      <c r="B27" s="146" t="s">
        <v>85</v>
      </c>
      <c r="C27" s="147">
        <v>12983</v>
      </c>
      <c r="D27" s="78" t="s">
        <v>93</v>
      </c>
      <c r="E27" s="78" t="s">
        <v>94</v>
      </c>
      <c r="F27" s="81">
        <v>345.95</v>
      </c>
    </row>
    <row r="28" spans="1:6" ht="12.75">
      <c r="A28" s="148">
        <f t="shared" si="0"/>
        <v>21</v>
      </c>
      <c r="B28" s="146" t="s">
        <v>85</v>
      </c>
      <c r="C28" s="147">
        <v>12981</v>
      </c>
      <c r="D28" s="78" t="s">
        <v>89</v>
      </c>
      <c r="E28" s="78" t="s">
        <v>95</v>
      </c>
      <c r="F28" s="81">
        <v>380.8</v>
      </c>
    </row>
    <row r="29" spans="1:6" ht="12.75">
      <c r="A29" s="148">
        <f t="shared" si="0"/>
        <v>22</v>
      </c>
      <c r="B29" s="146" t="s">
        <v>85</v>
      </c>
      <c r="C29" s="147">
        <v>12978</v>
      </c>
      <c r="D29" s="78" t="s">
        <v>96</v>
      </c>
      <c r="E29" s="78" t="s">
        <v>97</v>
      </c>
      <c r="F29" s="81">
        <v>469.8</v>
      </c>
    </row>
    <row r="30" spans="1:6" ht="12.75">
      <c r="A30" s="148">
        <f t="shared" si="0"/>
        <v>23</v>
      </c>
      <c r="B30" s="146" t="s">
        <v>98</v>
      </c>
      <c r="C30" s="147">
        <v>13020</v>
      </c>
      <c r="D30" s="78" t="s">
        <v>99</v>
      </c>
      <c r="E30" s="78" t="s">
        <v>100</v>
      </c>
      <c r="F30" s="81">
        <v>287.39</v>
      </c>
    </row>
    <row r="31" spans="1:6" ht="12.75">
      <c r="A31" s="148">
        <f t="shared" si="0"/>
        <v>24</v>
      </c>
      <c r="B31" s="146" t="s">
        <v>98</v>
      </c>
      <c r="C31" s="147">
        <v>13056</v>
      </c>
      <c r="D31" s="78" t="s">
        <v>75</v>
      </c>
      <c r="E31" s="78" t="s">
        <v>101</v>
      </c>
      <c r="F31" s="81">
        <v>66.07</v>
      </c>
    </row>
    <row r="32" spans="1:6" ht="12.75">
      <c r="A32" s="148">
        <f t="shared" si="0"/>
        <v>25</v>
      </c>
      <c r="B32" s="146" t="s">
        <v>98</v>
      </c>
      <c r="C32" s="147">
        <v>13049</v>
      </c>
      <c r="D32" s="78" t="s">
        <v>102</v>
      </c>
      <c r="E32" s="78" t="s">
        <v>103</v>
      </c>
      <c r="F32" s="81">
        <v>12562.83</v>
      </c>
    </row>
    <row r="33" spans="1:6" ht="12.75">
      <c r="A33" s="148">
        <f t="shared" si="0"/>
        <v>26</v>
      </c>
      <c r="B33" s="146" t="s">
        <v>98</v>
      </c>
      <c r="C33" s="147">
        <v>13052</v>
      </c>
      <c r="D33" s="78" t="s">
        <v>75</v>
      </c>
      <c r="E33" s="78" t="s">
        <v>104</v>
      </c>
      <c r="F33" s="81">
        <v>12</v>
      </c>
    </row>
    <row r="34" spans="1:6" ht="12.75">
      <c r="A34" s="148">
        <f t="shared" si="0"/>
        <v>27</v>
      </c>
      <c r="B34" s="146" t="s">
        <v>98</v>
      </c>
      <c r="C34" s="147">
        <v>13021</v>
      </c>
      <c r="D34" s="78" t="s">
        <v>105</v>
      </c>
      <c r="E34" s="78" t="s">
        <v>106</v>
      </c>
      <c r="F34" s="81">
        <v>28.08</v>
      </c>
    </row>
    <row r="35" spans="1:6" ht="12.75">
      <c r="A35" s="148">
        <f t="shared" si="0"/>
        <v>28</v>
      </c>
      <c r="B35" s="146" t="s">
        <v>98</v>
      </c>
      <c r="C35" s="147">
        <v>13054</v>
      </c>
      <c r="D35" s="78" t="s">
        <v>107</v>
      </c>
      <c r="E35" s="78" t="s">
        <v>108</v>
      </c>
      <c r="F35" s="81">
        <v>4486.16</v>
      </c>
    </row>
    <row r="36" spans="1:6" ht="12.75">
      <c r="A36" s="148">
        <f t="shared" si="0"/>
        <v>29</v>
      </c>
      <c r="B36" s="146" t="s">
        <v>98</v>
      </c>
      <c r="C36" s="147">
        <v>13018</v>
      </c>
      <c r="D36" s="78" t="s">
        <v>109</v>
      </c>
      <c r="E36" s="78" t="s">
        <v>81</v>
      </c>
      <c r="F36" s="81">
        <v>68901</v>
      </c>
    </row>
    <row r="37" spans="1:6" ht="12.75">
      <c r="A37" s="148">
        <f t="shared" si="0"/>
        <v>30</v>
      </c>
      <c r="B37" s="146" t="s">
        <v>98</v>
      </c>
      <c r="C37" s="147">
        <v>13048</v>
      </c>
      <c r="D37" s="78" t="s">
        <v>110</v>
      </c>
      <c r="E37" s="78" t="s">
        <v>194</v>
      </c>
      <c r="F37" s="81">
        <v>61.35</v>
      </c>
    </row>
    <row r="38" spans="1:6" ht="12.75">
      <c r="A38" s="148">
        <f t="shared" si="0"/>
        <v>31</v>
      </c>
      <c r="B38" s="146" t="s">
        <v>98</v>
      </c>
      <c r="C38" s="147">
        <v>13016</v>
      </c>
      <c r="D38" s="78" t="s">
        <v>109</v>
      </c>
      <c r="E38" s="78" t="s">
        <v>111</v>
      </c>
      <c r="F38" s="81">
        <v>354560.5</v>
      </c>
    </row>
    <row r="39" spans="1:6" ht="12.75">
      <c r="A39" s="148">
        <f t="shared" si="0"/>
        <v>32</v>
      </c>
      <c r="B39" s="146" t="s">
        <v>98</v>
      </c>
      <c r="C39" s="147">
        <v>13071</v>
      </c>
      <c r="D39" s="78" t="s">
        <v>89</v>
      </c>
      <c r="E39" s="78" t="s">
        <v>95</v>
      </c>
      <c r="F39" s="81">
        <v>95.2</v>
      </c>
    </row>
    <row r="40" spans="1:6" ht="12.75">
      <c r="A40" s="148">
        <f t="shared" si="0"/>
        <v>33</v>
      </c>
      <c r="B40" s="146" t="s">
        <v>98</v>
      </c>
      <c r="C40" s="147">
        <v>13072</v>
      </c>
      <c r="D40" s="78" t="s">
        <v>112</v>
      </c>
      <c r="E40" s="78" t="s">
        <v>111</v>
      </c>
      <c r="F40" s="81">
        <v>1012.69</v>
      </c>
    </row>
    <row r="41" spans="1:6" ht="12.75">
      <c r="A41" s="148">
        <f t="shared" si="0"/>
        <v>34</v>
      </c>
      <c r="B41" s="146" t="s">
        <v>98</v>
      </c>
      <c r="C41" s="147">
        <v>13073</v>
      </c>
      <c r="D41" s="78" t="s">
        <v>113</v>
      </c>
      <c r="E41" s="78" t="s">
        <v>111</v>
      </c>
      <c r="F41" s="81">
        <v>549.98</v>
      </c>
    </row>
    <row r="42" spans="1:6" ht="12.75">
      <c r="A42" s="148">
        <f t="shared" si="0"/>
        <v>35</v>
      </c>
      <c r="B42" s="146" t="s">
        <v>98</v>
      </c>
      <c r="C42" s="147">
        <v>13050</v>
      </c>
      <c r="D42" s="78" t="s">
        <v>114</v>
      </c>
      <c r="E42" s="78" t="s">
        <v>115</v>
      </c>
      <c r="F42" s="81">
        <v>4275.85</v>
      </c>
    </row>
    <row r="43" spans="1:6" ht="12.75">
      <c r="A43" s="148">
        <f t="shared" si="0"/>
        <v>36</v>
      </c>
      <c r="B43" s="146" t="s">
        <v>98</v>
      </c>
      <c r="C43" s="147">
        <v>13051</v>
      </c>
      <c r="D43" s="78" t="s">
        <v>114</v>
      </c>
      <c r="E43" s="78" t="s">
        <v>115</v>
      </c>
      <c r="F43" s="81">
        <v>2724.88</v>
      </c>
    </row>
    <row r="44" spans="1:6" ht="12.75">
      <c r="A44" s="148">
        <f t="shared" si="0"/>
        <v>37</v>
      </c>
      <c r="B44" s="146" t="s">
        <v>98</v>
      </c>
      <c r="C44" s="147">
        <v>13080</v>
      </c>
      <c r="D44" s="78" t="s">
        <v>75</v>
      </c>
      <c r="E44" s="78" t="s">
        <v>116</v>
      </c>
      <c r="F44" s="81">
        <v>6.03</v>
      </c>
    </row>
    <row r="45" spans="1:6" ht="12.75">
      <c r="A45" s="148">
        <f t="shared" si="0"/>
        <v>38</v>
      </c>
      <c r="B45" s="146" t="s">
        <v>98</v>
      </c>
      <c r="C45" s="147">
        <v>13079</v>
      </c>
      <c r="D45" s="78" t="s">
        <v>75</v>
      </c>
      <c r="E45" s="78" t="s">
        <v>117</v>
      </c>
      <c r="F45" s="81">
        <v>507.79</v>
      </c>
    </row>
    <row r="46" spans="1:6" ht="12.75">
      <c r="A46" s="148">
        <f t="shared" si="0"/>
        <v>39</v>
      </c>
      <c r="B46" s="146" t="s">
        <v>118</v>
      </c>
      <c r="C46" s="147">
        <v>13082</v>
      </c>
      <c r="D46" s="78" t="s">
        <v>73</v>
      </c>
      <c r="E46" s="78" t="s">
        <v>87</v>
      </c>
      <c r="F46" s="84">
        <v>6781.69</v>
      </c>
    </row>
    <row r="47" spans="1:6" ht="12.75">
      <c r="A47" s="148">
        <f t="shared" si="0"/>
        <v>40</v>
      </c>
      <c r="B47" s="146" t="s">
        <v>118</v>
      </c>
      <c r="C47" s="147">
        <v>13083</v>
      </c>
      <c r="D47" s="78" t="s">
        <v>73</v>
      </c>
      <c r="E47" s="78" t="s">
        <v>119</v>
      </c>
      <c r="F47" s="84">
        <v>10241.99</v>
      </c>
    </row>
    <row r="48" spans="1:6" ht="12.75">
      <c r="A48" s="148">
        <f t="shared" si="0"/>
        <v>41</v>
      </c>
      <c r="B48" s="146" t="s">
        <v>118</v>
      </c>
      <c r="C48" s="147">
        <v>13090</v>
      </c>
      <c r="D48" s="78" t="s">
        <v>73</v>
      </c>
      <c r="E48" s="78" t="s">
        <v>74</v>
      </c>
      <c r="F48" s="84">
        <v>366.04</v>
      </c>
    </row>
    <row r="49" spans="1:6" ht="12.75">
      <c r="A49" s="148">
        <f t="shared" si="0"/>
        <v>42</v>
      </c>
      <c r="B49" s="146" t="s">
        <v>118</v>
      </c>
      <c r="C49" s="147">
        <v>13081</v>
      </c>
      <c r="D49" s="78" t="s">
        <v>120</v>
      </c>
      <c r="E49" s="78" t="s">
        <v>74</v>
      </c>
      <c r="F49" s="84">
        <v>2684.31</v>
      </c>
    </row>
    <row r="50" spans="1:6" ht="12.75">
      <c r="A50" s="148">
        <f t="shared" si="0"/>
        <v>43</v>
      </c>
      <c r="B50" s="146" t="s">
        <v>118</v>
      </c>
      <c r="C50" s="147">
        <v>13103</v>
      </c>
      <c r="D50" s="78" t="s">
        <v>121</v>
      </c>
      <c r="E50" s="78" t="s">
        <v>122</v>
      </c>
      <c r="F50" s="84">
        <v>119329.81</v>
      </c>
    </row>
    <row r="51" spans="1:6" ht="12.75">
      <c r="A51" s="148">
        <f t="shared" si="0"/>
        <v>44</v>
      </c>
      <c r="B51" s="146" t="s">
        <v>118</v>
      </c>
      <c r="C51" s="147">
        <v>13094</v>
      </c>
      <c r="D51" s="78" t="s">
        <v>123</v>
      </c>
      <c r="E51" s="78" t="s">
        <v>124</v>
      </c>
      <c r="F51" s="84">
        <v>90047.81</v>
      </c>
    </row>
    <row r="52" spans="1:6" ht="12.75">
      <c r="A52" s="148">
        <f t="shared" si="0"/>
        <v>45</v>
      </c>
      <c r="B52" s="146" t="s">
        <v>118</v>
      </c>
      <c r="C52" s="147">
        <v>13100</v>
      </c>
      <c r="D52" s="78" t="s">
        <v>125</v>
      </c>
      <c r="E52" s="78" t="s">
        <v>126</v>
      </c>
      <c r="F52" s="84">
        <v>28687.76</v>
      </c>
    </row>
    <row r="53" spans="1:6" ht="12.75">
      <c r="A53" s="148">
        <f t="shared" si="0"/>
        <v>46</v>
      </c>
      <c r="B53" s="146" t="s">
        <v>118</v>
      </c>
      <c r="C53" s="147">
        <v>13113</v>
      </c>
      <c r="D53" s="78" t="s">
        <v>75</v>
      </c>
      <c r="E53" s="78" t="s">
        <v>101</v>
      </c>
      <c r="F53" s="84">
        <v>10695.4</v>
      </c>
    </row>
    <row r="54" spans="1:6" ht="12.75">
      <c r="A54" s="148">
        <f t="shared" si="0"/>
        <v>47</v>
      </c>
      <c r="B54" s="146" t="s">
        <v>118</v>
      </c>
      <c r="C54" s="147">
        <v>13101</v>
      </c>
      <c r="D54" s="78" t="s">
        <v>127</v>
      </c>
      <c r="E54" s="78" t="s">
        <v>128</v>
      </c>
      <c r="F54" s="84">
        <v>4081.11</v>
      </c>
    </row>
    <row r="55" spans="1:6" ht="12.75">
      <c r="A55" s="148">
        <f t="shared" si="0"/>
        <v>48</v>
      </c>
      <c r="B55" s="146" t="s">
        <v>118</v>
      </c>
      <c r="C55" s="147">
        <v>13102</v>
      </c>
      <c r="D55" s="78" t="s">
        <v>129</v>
      </c>
      <c r="E55" s="78" t="s">
        <v>130</v>
      </c>
      <c r="F55" s="84">
        <v>7877.74</v>
      </c>
    </row>
    <row r="56" spans="1:6" ht="12.75">
      <c r="A56" s="148">
        <f t="shared" si="0"/>
        <v>49</v>
      </c>
      <c r="B56" s="146" t="s">
        <v>118</v>
      </c>
      <c r="C56" s="147">
        <v>13093</v>
      </c>
      <c r="D56" s="78" t="s">
        <v>131</v>
      </c>
      <c r="E56" s="78" t="s">
        <v>81</v>
      </c>
      <c r="F56" s="84">
        <v>1374.45</v>
      </c>
    </row>
    <row r="57" spans="1:6" ht="12.75">
      <c r="A57" s="148">
        <f t="shared" si="0"/>
        <v>50</v>
      </c>
      <c r="B57" s="146" t="s">
        <v>118</v>
      </c>
      <c r="C57" s="147">
        <v>13117</v>
      </c>
      <c r="D57" s="78" t="s">
        <v>105</v>
      </c>
      <c r="E57" s="78" t="s">
        <v>106</v>
      </c>
      <c r="F57" s="84">
        <v>21.06</v>
      </c>
    </row>
    <row r="58" spans="1:6" ht="12.75">
      <c r="A58" s="148">
        <f t="shared" si="0"/>
        <v>51</v>
      </c>
      <c r="B58" s="146" t="s">
        <v>118</v>
      </c>
      <c r="C58" s="147">
        <v>13106</v>
      </c>
      <c r="D58" s="78" t="s">
        <v>132</v>
      </c>
      <c r="E58" s="78" t="s">
        <v>133</v>
      </c>
      <c r="F58" s="84">
        <v>427.35</v>
      </c>
    </row>
    <row r="59" spans="1:6" ht="12.75">
      <c r="A59" s="148">
        <f t="shared" si="0"/>
        <v>52</v>
      </c>
      <c r="B59" s="146" t="s">
        <v>118</v>
      </c>
      <c r="C59" s="147">
        <v>13105</v>
      </c>
      <c r="D59" s="78" t="s">
        <v>134</v>
      </c>
      <c r="E59" s="78" t="s">
        <v>135</v>
      </c>
      <c r="F59" s="84">
        <v>1131.69</v>
      </c>
    </row>
    <row r="60" spans="1:6" ht="12.75">
      <c r="A60" s="148">
        <f t="shared" si="0"/>
        <v>53</v>
      </c>
      <c r="B60" s="146" t="s">
        <v>118</v>
      </c>
      <c r="C60" s="147">
        <v>13118</v>
      </c>
      <c r="D60" s="78" t="s">
        <v>136</v>
      </c>
      <c r="E60" s="78" t="s">
        <v>135</v>
      </c>
      <c r="F60" s="84">
        <v>2724.74</v>
      </c>
    </row>
    <row r="61" spans="1:6" ht="12.75">
      <c r="A61" s="148">
        <f t="shared" si="0"/>
        <v>54</v>
      </c>
      <c r="B61" s="146" t="s">
        <v>118</v>
      </c>
      <c r="C61" s="147">
        <v>13088</v>
      </c>
      <c r="D61" s="78" t="s">
        <v>73</v>
      </c>
      <c r="E61" s="78" t="s">
        <v>135</v>
      </c>
      <c r="F61" s="84">
        <v>5910.06</v>
      </c>
    </row>
    <row r="62" spans="1:6" ht="12.75">
      <c r="A62" s="148">
        <f t="shared" si="0"/>
        <v>55</v>
      </c>
      <c r="B62" s="146" t="s">
        <v>118</v>
      </c>
      <c r="C62" s="147">
        <v>13085</v>
      </c>
      <c r="D62" s="78" t="s">
        <v>75</v>
      </c>
      <c r="E62" s="78" t="s">
        <v>137</v>
      </c>
      <c r="F62" s="84">
        <v>73.76</v>
      </c>
    </row>
    <row r="63" spans="1:6" ht="12.75">
      <c r="A63" s="148">
        <f t="shared" si="0"/>
        <v>56</v>
      </c>
      <c r="B63" s="146" t="s">
        <v>118</v>
      </c>
      <c r="C63" s="147">
        <v>13089</v>
      </c>
      <c r="D63" s="78" t="s">
        <v>73</v>
      </c>
      <c r="E63" s="78" t="s">
        <v>84</v>
      </c>
      <c r="F63" s="84">
        <v>10.74</v>
      </c>
    </row>
    <row r="64" spans="1:6" ht="12.75">
      <c r="A64" s="148">
        <f t="shared" si="0"/>
        <v>57</v>
      </c>
      <c r="B64" s="146" t="s">
        <v>118</v>
      </c>
      <c r="C64" s="147">
        <v>13107</v>
      </c>
      <c r="D64" s="78" t="s">
        <v>192</v>
      </c>
      <c r="E64" s="78" t="s">
        <v>138</v>
      </c>
      <c r="F64" s="84">
        <v>188</v>
      </c>
    </row>
    <row r="65" spans="1:6" ht="12.75">
      <c r="A65" s="148">
        <f t="shared" si="0"/>
        <v>58</v>
      </c>
      <c r="B65" s="146" t="s">
        <v>118</v>
      </c>
      <c r="C65" s="147">
        <v>13120</v>
      </c>
      <c r="D65" s="78" t="s">
        <v>75</v>
      </c>
      <c r="E65" s="78" t="s">
        <v>195</v>
      </c>
      <c r="F65" s="84">
        <v>483.35</v>
      </c>
    </row>
    <row r="66" spans="1:6" ht="12.75">
      <c r="A66" s="148">
        <f t="shared" si="0"/>
        <v>59</v>
      </c>
      <c r="B66" s="146" t="s">
        <v>118</v>
      </c>
      <c r="C66" s="147">
        <v>13104</v>
      </c>
      <c r="D66" s="78" t="s">
        <v>139</v>
      </c>
      <c r="E66" s="78" t="s">
        <v>140</v>
      </c>
      <c r="F66" s="84">
        <v>21594</v>
      </c>
    </row>
    <row r="67" spans="1:6" ht="12.75">
      <c r="A67" s="148">
        <f t="shared" si="0"/>
        <v>60</v>
      </c>
      <c r="B67" s="146" t="s">
        <v>118</v>
      </c>
      <c r="C67" s="147">
        <v>13087</v>
      </c>
      <c r="D67" s="78" t="s">
        <v>141</v>
      </c>
      <c r="E67" s="78" t="s">
        <v>142</v>
      </c>
      <c r="F67" s="84">
        <v>9786.56</v>
      </c>
    </row>
    <row r="68" spans="1:6" ht="12.75">
      <c r="A68" s="148">
        <f t="shared" si="0"/>
        <v>61</v>
      </c>
      <c r="B68" s="146" t="s">
        <v>118</v>
      </c>
      <c r="C68" s="147">
        <v>13119</v>
      </c>
      <c r="D68" s="78" t="s">
        <v>75</v>
      </c>
      <c r="E68" s="78" t="s">
        <v>137</v>
      </c>
      <c r="F68" s="84">
        <v>553.23</v>
      </c>
    </row>
    <row r="69" spans="1:6" ht="13.5" thickBot="1">
      <c r="A69" s="185">
        <f t="shared" si="0"/>
        <v>62</v>
      </c>
      <c r="B69" s="150" t="s">
        <v>118</v>
      </c>
      <c r="C69" s="151">
        <v>13091</v>
      </c>
      <c r="D69" s="82" t="s">
        <v>139</v>
      </c>
      <c r="E69" s="82" t="s">
        <v>143</v>
      </c>
      <c r="F69" s="186">
        <v>520.87</v>
      </c>
    </row>
    <row r="70" spans="1:6" ht="24.75" customHeight="1" thickBot="1">
      <c r="A70" s="187"/>
      <c r="B70" s="188"/>
      <c r="C70" s="189"/>
      <c r="D70" s="190"/>
      <c r="E70" s="191" t="s">
        <v>144</v>
      </c>
      <c r="F70" s="192">
        <f>SUM(F8:F69)</f>
        <v>1336839.3000000003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6.140625" style="14" customWidth="1"/>
    <col min="2" max="2" width="14.140625" style="14" customWidth="1"/>
    <col min="3" max="3" width="39.7109375" style="14" customWidth="1"/>
    <col min="4" max="4" width="29.281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5" ht="15.75" customHeight="1">
      <c r="A3" s="172" t="s">
        <v>16</v>
      </c>
      <c r="B3" s="172"/>
      <c r="C3" s="172"/>
      <c r="D3" s="172"/>
      <c r="E3" s="17"/>
    </row>
    <row r="4" spans="1:4" ht="19.5" customHeight="1">
      <c r="A4" s="21" t="s">
        <v>23</v>
      </c>
      <c r="B4" s="21"/>
      <c r="C4" s="21"/>
      <c r="D4" s="21"/>
    </row>
    <row r="5" spans="1:4" ht="12.75">
      <c r="A5" s="22"/>
      <c r="B5" s="173"/>
      <c r="C5" s="173"/>
      <c r="D5" s="173"/>
    </row>
    <row r="6" spans="1:4" ht="12.75">
      <c r="A6" s="22"/>
      <c r="B6" s="24" t="s">
        <v>36</v>
      </c>
      <c r="C6" s="33" t="s">
        <v>51</v>
      </c>
      <c r="D6" s="22"/>
    </row>
    <row r="7" ht="13.5" thickBot="1"/>
    <row r="8" spans="1:5" ht="13.5" thickBot="1">
      <c r="A8" s="40" t="s">
        <v>17</v>
      </c>
      <c r="B8" s="41" t="s">
        <v>18</v>
      </c>
      <c r="C8" s="41" t="s">
        <v>19</v>
      </c>
      <c r="D8" s="41" t="s">
        <v>20</v>
      </c>
      <c r="E8" s="42" t="s">
        <v>21</v>
      </c>
    </row>
    <row r="9" spans="1:5" ht="25.5">
      <c r="A9" s="196" t="s">
        <v>204</v>
      </c>
      <c r="B9" s="193" t="s">
        <v>205</v>
      </c>
      <c r="C9" s="194" t="s">
        <v>206</v>
      </c>
      <c r="D9" s="195" t="s">
        <v>38</v>
      </c>
      <c r="E9" s="197">
        <v>5442.97</v>
      </c>
    </row>
    <row r="10" spans="1:5" ht="13.5" thickBot="1">
      <c r="A10" s="43"/>
      <c r="B10" s="44"/>
      <c r="C10" s="44"/>
      <c r="D10" s="44"/>
      <c r="E10" s="45"/>
    </row>
    <row r="11" spans="1:5" ht="18" customHeight="1" thickBot="1">
      <c r="A11" s="46" t="s">
        <v>22</v>
      </c>
      <c r="B11" s="47"/>
      <c r="C11" s="47"/>
      <c r="D11" s="47"/>
      <c r="E11" s="48">
        <f>SUM(E9:E10)</f>
        <v>5442.97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172" t="s">
        <v>24</v>
      </c>
      <c r="B3" s="172"/>
      <c r="C3" s="172"/>
      <c r="D3" s="15"/>
    </row>
    <row r="4" spans="1:10" ht="30" customHeight="1">
      <c r="A4" s="174" t="s">
        <v>35</v>
      </c>
      <c r="B4" s="174"/>
      <c r="C4" s="174"/>
      <c r="D4" s="174"/>
      <c r="E4" s="174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4" t="s">
        <v>36</v>
      </c>
      <c r="C6" s="12" t="str">
        <f>personal!E6</f>
        <v>28-31 decembrie 2020</v>
      </c>
      <c r="D6" s="19"/>
      <c r="E6" s="16"/>
      <c r="F6" s="16"/>
      <c r="G6" s="16"/>
      <c r="H6" s="16"/>
      <c r="I6" s="17"/>
      <c r="J6" s="17"/>
    </row>
    <row r="7" ht="13.5" thickBot="1"/>
    <row r="8" spans="1:5" ht="13.5" thickBot="1">
      <c r="A8" s="40" t="s">
        <v>17</v>
      </c>
      <c r="B8" s="41" t="s">
        <v>18</v>
      </c>
      <c r="C8" s="41" t="s">
        <v>19</v>
      </c>
      <c r="D8" s="41" t="s">
        <v>25</v>
      </c>
      <c r="E8" s="42" t="s">
        <v>21</v>
      </c>
    </row>
    <row r="9" spans="1:5" s="20" customFormat="1" ht="38.25">
      <c r="A9" s="201" t="s">
        <v>200</v>
      </c>
      <c r="B9" s="198" t="s">
        <v>207</v>
      </c>
      <c r="C9" s="199" t="s">
        <v>208</v>
      </c>
      <c r="D9" s="200" t="s">
        <v>209</v>
      </c>
      <c r="E9" s="202">
        <v>1529.18</v>
      </c>
    </row>
    <row r="10" spans="1:5" s="20" customFormat="1" ht="38.25">
      <c r="A10" s="201" t="s">
        <v>200</v>
      </c>
      <c r="B10" s="198" t="s">
        <v>210</v>
      </c>
      <c r="C10" s="199" t="s">
        <v>208</v>
      </c>
      <c r="D10" s="200" t="s">
        <v>209</v>
      </c>
      <c r="E10" s="202">
        <v>8462.17</v>
      </c>
    </row>
    <row r="11" spans="1:5" s="20" customFormat="1" ht="12.75">
      <c r="A11" s="27"/>
      <c r="B11" s="25"/>
      <c r="C11" s="25"/>
      <c r="D11" s="26"/>
      <c r="E11" s="28"/>
    </row>
    <row r="12" spans="1:5" s="20" customFormat="1" ht="13.5" thickBot="1">
      <c r="A12" s="49"/>
      <c r="B12" s="50"/>
      <c r="C12" s="51"/>
      <c r="D12" s="51"/>
      <c r="E12" s="52"/>
    </row>
    <row r="13" spans="1:5" ht="13.5" thickBot="1">
      <c r="A13" s="46" t="s">
        <v>22</v>
      </c>
      <c r="B13" s="47"/>
      <c r="C13" s="47"/>
      <c r="D13" s="47"/>
      <c r="E13" s="48">
        <f>SUM(E9:E12)</f>
        <v>9991.35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172" t="s">
        <v>24</v>
      </c>
      <c r="B3" s="172"/>
      <c r="C3" s="172"/>
      <c r="D3" s="15"/>
    </row>
    <row r="4" spans="1:10" ht="19.5" customHeight="1">
      <c r="A4" s="174" t="s">
        <v>26</v>
      </c>
      <c r="B4" s="174"/>
      <c r="C4" s="174"/>
      <c r="D4" s="174"/>
      <c r="E4" s="174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4" t="s">
        <v>36</v>
      </c>
      <c r="C6" s="12" t="str">
        <f>personal!E6</f>
        <v>28-31 decembrie 2020</v>
      </c>
      <c r="D6" s="19"/>
      <c r="E6" s="16"/>
      <c r="F6" s="16"/>
      <c r="G6" s="16"/>
      <c r="H6" s="16"/>
      <c r="I6" s="17"/>
      <c r="J6" s="17"/>
    </row>
    <row r="7" ht="13.5" thickBot="1"/>
    <row r="8" spans="1:5" ht="13.5" thickBot="1">
      <c r="A8" s="40" t="s">
        <v>17</v>
      </c>
      <c r="B8" s="41" t="s">
        <v>18</v>
      </c>
      <c r="C8" s="41" t="s">
        <v>19</v>
      </c>
      <c r="D8" s="41" t="s">
        <v>25</v>
      </c>
      <c r="E8" s="42" t="s">
        <v>21</v>
      </c>
    </row>
    <row r="9" spans="1:5" s="20" customFormat="1" ht="17.25" customHeight="1">
      <c r="A9" s="74">
        <v>44194</v>
      </c>
      <c r="B9" s="65">
        <v>12984</v>
      </c>
      <c r="C9" s="66" t="s">
        <v>37</v>
      </c>
      <c r="D9" s="67" t="s">
        <v>38</v>
      </c>
      <c r="E9" s="75">
        <v>2500</v>
      </c>
    </row>
    <row r="10" spans="1:5" s="20" customFormat="1" ht="25.5">
      <c r="A10" s="74">
        <v>44195</v>
      </c>
      <c r="B10" s="65">
        <v>13017</v>
      </c>
      <c r="C10" s="66" t="s">
        <v>39</v>
      </c>
      <c r="D10" s="67" t="s">
        <v>40</v>
      </c>
      <c r="E10" s="75">
        <v>14402508.12</v>
      </c>
    </row>
    <row r="11" spans="1:5" s="20" customFormat="1" ht="38.25">
      <c r="A11" s="74">
        <v>44195</v>
      </c>
      <c r="B11" s="65">
        <v>13060</v>
      </c>
      <c r="C11" s="66" t="s">
        <v>52</v>
      </c>
      <c r="D11" s="67" t="s">
        <v>41</v>
      </c>
      <c r="E11" s="75">
        <v>21825968.5</v>
      </c>
    </row>
    <row r="12" spans="1:5" s="20" customFormat="1" ht="38.25">
      <c r="A12" s="74">
        <v>44195</v>
      </c>
      <c r="B12" s="65">
        <v>13014</v>
      </c>
      <c r="C12" s="66" t="s">
        <v>53</v>
      </c>
      <c r="D12" s="67" t="s">
        <v>42</v>
      </c>
      <c r="E12" s="75">
        <v>452917.36</v>
      </c>
    </row>
    <row r="13" spans="1:5" s="20" customFormat="1" ht="25.5">
      <c r="A13" s="74">
        <v>44195</v>
      </c>
      <c r="B13" s="65">
        <v>13019</v>
      </c>
      <c r="C13" s="66" t="s">
        <v>43</v>
      </c>
      <c r="D13" s="67" t="s">
        <v>40</v>
      </c>
      <c r="E13" s="75">
        <v>4737449.5</v>
      </c>
    </row>
    <row r="14" spans="1:5" s="20" customFormat="1" ht="38.25">
      <c r="A14" s="74">
        <v>44195</v>
      </c>
      <c r="B14" s="65">
        <v>13059</v>
      </c>
      <c r="C14" s="66" t="s">
        <v>52</v>
      </c>
      <c r="D14" s="67" t="s">
        <v>41</v>
      </c>
      <c r="E14" s="75">
        <v>673242.5</v>
      </c>
    </row>
    <row r="15" spans="1:5" s="20" customFormat="1" ht="25.5">
      <c r="A15" s="74">
        <v>44195</v>
      </c>
      <c r="B15" s="65">
        <v>13057</v>
      </c>
      <c r="C15" s="66" t="s">
        <v>44</v>
      </c>
      <c r="D15" s="67" t="s">
        <v>45</v>
      </c>
      <c r="E15" s="75">
        <v>345655.73</v>
      </c>
    </row>
    <row r="16" spans="1:5" s="20" customFormat="1" ht="19.5" customHeight="1">
      <c r="A16" s="74">
        <v>44195</v>
      </c>
      <c r="B16" s="65">
        <v>13074</v>
      </c>
      <c r="C16" s="66" t="s">
        <v>46</v>
      </c>
      <c r="D16" s="67" t="s">
        <v>38</v>
      </c>
      <c r="E16" s="75">
        <v>449</v>
      </c>
    </row>
    <row r="17" spans="1:5" s="20" customFormat="1" ht="38.25">
      <c r="A17" s="74">
        <v>44196</v>
      </c>
      <c r="B17" s="65">
        <v>12834</v>
      </c>
      <c r="C17" s="66" t="s">
        <v>47</v>
      </c>
      <c r="D17" s="67" t="s">
        <v>48</v>
      </c>
      <c r="E17" s="75">
        <v>14679.1</v>
      </c>
    </row>
    <row r="18" spans="1:5" ht="38.25">
      <c r="A18" s="74">
        <v>44196</v>
      </c>
      <c r="B18" s="65">
        <v>12815</v>
      </c>
      <c r="C18" s="66" t="s">
        <v>49</v>
      </c>
      <c r="D18" s="67" t="s">
        <v>45</v>
      </c>
      <c r="E18" s="75">
        <v>576345.9</v>
      </c>
    </row>
    <row r="19" spans="1:5" ht="22.5" customHeight="1" thickBot="1">
      <c r="A19" s="76">
        <v>44196</v>
      </c>
      <c r="B19" s="68">
        <v>12816</v>
      </c>
      <c r="C19" s="69" t="s">
        <v>54</v>
      </c>
      <c r="D19" s="70" t="s">
        <v>50</v>
      </c>
      <c r="E19" s="77">
        <v>17286.79</v>
      </c>
    </row>
    <row r="20" spans="1:5" ht="21" customHeight="1" thickBot="1">
      <c r="A20" s="71" t="s">
        <v>22</v>
      </c>
      <c r="B20" s="72"/>
      <c r="C20" s="72"/>
      <c r="D20" s="72"/>
      <c r="E20" s="73">
        <f>E10+E11+E17+E19+E18+E9+E12+E13+E14+E15+E16</f>
        <v>43049002.49999999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83"/>
  <sheetViews>
    <sheetView zoomScalePageLayoutView="0" workbookViewId="0" topLeftCell="A141">
      <selection activeCell="N169" sqref="N169"/>
    </sheetView>
  </sheetViews>
  <sheetFormatPr defaultColWidth="10.421875" defaultRowHeight="12.75"/>
  <cols>
    <col min="1" max="1" width="9.421875" style="176" customWidth="1"/>
    <col min="2" max="2" width="17.28125" style="176" customWidth="1"/>
    <col min="3" max="3" width="14.7109375" style="176" customWidth="1"/>
    <col min="4" max="4" width="24.7109375" style="176" customWidth="1"/>
    <col min="5" max="5" width="39.421875" style="176" customWidth="1"/>
    <col min="6" max="6" width="15.00390625" style="176" customWidth="1"/>
    <col min="7" max="16384" width="10.421875" style="176" customWidth="1"/>
  </cols>
  <sheetData>
    <row r="1" spans="1:6" ht="12.75">
      <c r="A1" s="6" t="s">
        <v>27</v>
      </c>
      <c r="B1" s="175"/>
      <c r="C1" s="7"/>
      <c r="D1" s="7"/>
      <c r="E1" s="175"/>
      <c r="F1" s="175"/>
    </row>
    <row r="2" spans="2:6" ht="12.75">
      <c r="B2" s="175"/>
      <c r="C2" s="175"/>
      <c r="D2" s="175"/>
      <c r="E2" s="175"/>
      <c r="F2" s="175"/>
    </row>
    <row r="3" spans="1:6" ht="12.75">
      <c r="A3" s="6" t="s">
        <v>28</v>
      </c>
      <c r="B3" s="7"/>
      <c r="C3" s="175"/>
      <c r="D3" s="7"/>
      <c r="E3" s="177"/>
      <c r="F3" s="175"/>
    </row>
    <row r="4" spans="1:6" ht="12.75">
      <c r="A4" s="6" t="s">
        <v>29</v>
      </c>
      <c r="B4" s="7"/>
      <c r="C4" s="175"/>
      <c r="D4" s="7"/>
      <c r="E4" s="175"/>
      <c r="F4" s="7"/>
    </row>
    <row r="5" spans="1:6" ht="12.75">
      <c r="A5" s="175"/>
      <c r="B5" s="7"/>
      <c r="C5" s="175"/>
      <c r="D5" s="175"/>
      <c r="E5" s="175"/>
      <c r="F5" s="175"/>
    </row>
    <row r="6" spans="1:6" ht="12.75">
      <c r="A6" s="175"/>
      <c r="B6" s="9"/>
      <c r="C6" s="24" t="s">
        <v>36</v>
      </c>
      <c r="D6" s="34" t="str">
        <f>personal!E6</f>
        <v>28-31 decembrie 2020</v>
      </c>
      <c r="E6" s="175"/>
      <c r="F6" s="175"/>
    </row>
    <row r="7" spans="1:6" ht="13.5" thickBot="1">
      <c r="A7" s="175"/>
      <c r="B7" s="175"/>
      <c r="C7" s="175"/>
      <c r="D7" s="175"/>
      <c r="E7" s="175"/>
      <c r="F7" s="175"/>
    </row>
    <row r="8" spans="1:6" ht="51.75" thickBot="1">
      <c r="A8" s="53" t="s">
        <v>9</v>
      </c>
      <c r="B8" s="54" t="s">
        <v>10</v>
      </c>
      <c r="C8" s="55" t="s">
        <v>11</v>
      </c>
      <c r="D8" s="54" t="s">
        <v>30</v>
      </c>
      <c r="E8" s="54" t="s">
        <v>31</v>
      </c>
      <c r="F8" s="56" t="s">
        <v>32</v>
      </c>
    </row>
    <row r="9" spans="1:6" ht="12.75">
      <c r="A9" s="166">
        <v>1</v>
      </c>
      <c r="B9" s="158">
        <v>44186</v>
      </c>
      <c r="C9" s="159">
        <v>12456</v>
      </c>
      <c r="D9" s="159" t="s">
        <v>55</v>
      </c>
      <c r="E9" s="160" t="s">
        <v>56</v>
      </c>
      <c r="F9" s="167">
        <v>500</v>
      </c>
    </row>
    <row r="10" spans="1:6" ht="12.75">
      <c r="A10" s="168">
        <v>2</v>
      </c>
      <c r="B10" s="153">
        <v>44186</v>
      </c>
      <c r="C10" s="154">
        <v>12464</v>
      </c>
      <c r="D10" s="154" t="s">
        <v>55</v>
      </c>
      <c r="E10" s="155" t="s">
        <v>57</v>
      </c>
      <c r="F10" s="169">
        <v>3000</v>
      </c>
    </row>
    <row r="11" spans="1:6" ht="12.75">
      <c r="A11" s="168">
        <v>3</v>
      </c>
      <c r="B11" s="153">
        <v>44186</v>
      </c>
      <c r="C11" s="156">
        <v>12466</v>
      </c>
      <c r="D11" s="154" t="s">
        <v>55</v>
      </c>
      <c r="E11" s="155" t="s">
        <v>57</v>
      </c>
      <c r="F11" s="169">
        <v>1000</v>
      </c>
    </row>
    <row r="12" spans="1:6" ht="12.75">
      <c r="A12" s="168">
        <v>4</v>
      </c>
      <c r="B12" s="153">
        <v>44186</v>
      </c>
      <c r="C12" s="156">
        <v>12468</v>
      </c>
      <c r="D12" s="154" t="s">
        <v>55</v>
      </c>
      <c r="E12" s="155" t="s">
        <v>56</v>
      </c>
      <c r="F12" s="169">
        <v>400</v>
      </c>
    </row>
    <row r="13" spans="1:256" ht="12.75">
      <c r="A13" s="168">
        <v>5</v>
      </c>
      <c r="B13" s="153">
        <v>44186</v>
      </c>
      <c r="C13" s="154">
        <v>12470</v>
      </c>
      <c r="D13" s="154" t="s">
        <v>55</v>
      </c>
      <c r="E13" s="155" t="s">
        <v>58</v>
      </c>
      <c r="F13" s="169">
        <v>3357.93</v>
      </c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8"/>
      <c r="DP13" s="178"/>
      <c r="DQ13" s="178"/>
      <c r="DR13" s="178"/>
      <c r="DS13" s="178"/>
      <c r="DT13" s="178"/>
      <c r="DU13" s="178"/>
      <c r="DV13" s="178"/>
      <c r="DW13" s="178"/>
      <c r="DX13" s="178"/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8"/>
      <c r="EK13" s="178"/>
      <c r="EL13" s="178"/>
      <c r="EM13" s="178"/>
      <c r="EN13" s="178"/>
      <c r="EO13" s="178"/>
      <c r="EP13" s="178"/>
      <c r="EQ13" s="178"/>
      <c r="ER13" s="178"/>
      <c r="ES13" s="178"/>
      <c r="ET13" s="178"/>
      <c r="EU13" s="178"/>
      <c r="EV13" s="178"/>
      <c r="EW13" s="178"/>
      <c r="EX13" s="178"/>
      <c r="EY13" s="178"/>
      <c r="EZ13" s="178"/>
      <c r="FA13" s="178"/>
      <c r="FB13" s="178"/>
      <c r="FC13" s="178"/>
      <c r="FD13" s="178"/>
      <c r="FE13" s="178"/>
      <c r="FF13" s="178"/>
      <c r="FG13" s="178"/>
      <c r="FH13" s="178"/>
      <c r="FI13" s="178"/>
      <c r="FJ13" s="178"/>
      <c r="FK13" s="178"/>
      <c r="FL13" s="178"/>
      <c r="FM13" s="178"/>
      <c r="FN13" s="178"/>
      <c r="FO13" s="178"/>
      <c r="FP13" s="178"/>
      <c r="FQ13" s="178"/>
      <c r="FR13" s="178"/>
      <c r="FS13" s="178"/>
      <c r="FT13" s="178"/>
      <c r="FU13" s="178"/>
      <c r="FV13" s="178"/>
      <c r="FW13" s="178"/>
      <c r="FX13" s="178"/>
      <c r="FY13" s="178"/>
      <c r="FZ13" s="178"/>
      <c r="GA13" s="178"/>
      <c r="GB13" s="178"/>
      <c r="GC13" s="178"/>
      <c r="GD13" s="178"/>
      <c r="GE13" s="178"/>
      <c r="GF13" s="178"/>
      <c r="GG13" s="178"/>
      <c r="GH13" s="178"/>
      <c r="GI13" s="178"/>
      <c r="GJ13" s="178"/>
      <c r="GK13" s="178"/>
      <c r="GL13" s="178"/>
      <c r="GM13" s="178"/>
      <c r="GN13" s="178"/>
      <c r="GO13" s="178"/>
      <c r="GP13" s="178"/>
      <c r="GQ13" s="178"/>
      <c r="GR13" s="178"/>
      <c r="GS13" s="178"/>
      <c r="GT13" s="178"/>
      <c r="GU13" s="178"/>
      <c r="GV13" s="178"/>
      <c r="GW13" s="178"/>
      <c r="GX13" s="178"/>
      <c r="GY13" s="178"/>
      <c r="GZ13" s="178"/>
      <c r="HA13" s="178"/>
      <c r="HB13" s="178"/>
      <c r="HC13" s="178"/>
      <c r="HD13" s="178"/>
      <c r="HE13" s="178"/>
      <c r="HF13" s="178"/>
      <c r="HG13" s="178"/>
      <c r="HH13" s="178"/>
      <c r="HI13" s="178"/>
      <c r="HJ13" s="178"/>
      <c r="HK13" s="178"/>
      <c r="HL13" s="178"/>
      <c r="HM13" s="178"/>
      <c r="HN13" s="178"/>
      <c r="HO13" s="178"/>
      <c r="HP13" s="178"/>
      <c r="HQ13" s="178"/>
      <c r="HR13" s="178"/>
      <c r="HS13" s="178"/>
      <c r="HT13" s="178"/>
      <c r="HU13" s="178"/>
      <c r="HV13" s="178"/>
      <c r="HW13" s="178"/>
      <c r="HX13" s="178"/>
      <c r="HY13" s="178"/>
      <c r="HZ13" s="178"/>
      <c r="IA13" s="178"/>
      <c r="IB13" s="178"/>
      <c r="IC13" s="178"/>
      <c r="ID13" s="178"/>
      <c r="IE13" s="178"/>
      <c r="IF13" s="178"/>
      <c r="IG13" s="178"/>
      <c r="IH13" s="178"/>
      <c r="II13" s="178"/>
      <c r="IJ13" s="178"/>
      <c r="IK13" s="178"/>
      <c r="IL13" s="178"/>
      <c r="IM13" s="178"/>
      <c r="IN13" s="178"/>
      <c r="IO13" s="178"/>
      <c r="IP13" s="178"/>
      <c r="IQ13" s="178"/>
      <c r="IR13" s="178"/>
      <c r="IS13" s="178"/>
      <c r="IT13" s="178"/>
      <c r="IU13" s="178"/>
      <c r="IV13" s="178"/>
    </row>
    <row r="14" spans="1:6" ht="12.75">
      <c r="A14" s="168">
        <v>6</v>
      </c>
      <c r="B14" s="153">
        <v>44186</v>
      </c>
      <c r="C14" s="154">
        <v>12472</v>
      </c>
      <c r="D14" s="154" t="s">
        <v>59</v>
      </c>
      <c r="E14" s="155" t="s">
        <v>60</v>
      </c>
      <c r="F14" s="169">
        <v>150</v>
      </c>
    </row>
    <row r="15" spans="1:6" ht="12.75">
      <c r="A15" s="168">
        <v>7</v>
      </c>
      <c r="B15" s="153">
        <v>44186</v>
      </c>
      <c r="C15" s="154">
        <v>12474</v>
      </c>
      <c r="D15" s="154" t="s">
        <v>59</v>
      </c>
      <c r="E15" s="155" t="s">
        <v>60</v>
      </c>
      <c r="F15" s="169">
        <v>532</v>
      </c>
    </row>
    <row r="16" spans="1:6" ht="12.75">
      <c r="A16" s="168">
        <v>8</v>
      </c>
      <c r="B16" s="153">
        <v>44186</v>
      </c>
      <c r="C16" s="154">
        <v>12476</v>
      </c>
      <c r="D16" s="154" t="s">
        <v>59</v>
      </c>
      <c r="E16" s="155" t="s">
        <v>60</v>
      </c>
      <c r="F16" s="169">
        <v>300</v>
      </c>
    </row>
    <row r="17" spans="1:6" ht="12.75">
      <c r="A17" s="168">
        <v>9</v>
      </c>
      <c r="B17" s="153">
        <v>44186</v>
      </c>
      <c r="C17" s="154">
        <v>12485</v>
      </c>
      <c r="D17" s="154" t="s">
        <v>59</v>
      </c>
      <c r="E17" s="155" t="s">
        <v>60</v>
      </c>
      <c r="F17" s="169">
        <v>70</v>
      </c>
    </row>
    <row r="18" spans="1:6" ht="12.75">
      <c r="A18" s="168">
        <v>10</v>
      </c>
      <c r="B18" s="153">
        <v>44186</v>
      </c>
      <c r="C18" s="154">
        <v>12484</v>
      </c>
      <c r="D18" s="154" t="s">
        <v>59</v>
      </c>
      <c r="E18" s="155" t="s">
        <v>60</v>
      </c>
      <c r="F18" s="169">
        <v>116.45</v>
      </c>
    </row>
    <row r="19" spans="1:6" ht="12.75">
      <c r="A19" s="168">
        <v>11</v>
      </c>
      <c r="B19" s="153">
        <v>44186</v>
      </c>
      <c r="C19" s="154">
        <v>12483</v>
      </c>
      <c r="D19" s="154" t="s">
        <v>59</v>
      </c>
      <c r="E19" s="155" t="s">
        <v>60</v>
      </c>
      <c r="F19" s="169">
        <v>230</v>
      </c>
    </row>
    <row r="20" spans="1:6" ht="12.75">
      <c r="A20" s="168">
        <v>12</v>
      </c>
      <c r="B20" s="153">
        <v>44186</v>
      </c>
      <c r="C20" s="154">
        <v>12482</v>
      </c>
      <c r="D20" s="154" t="s">
        <v>59</v>
      </c>
      <c r="E20" s="155" t="s">
        <v>60</v>
      </c>
      <c r="F20" s="169">
        <v>50</v>
      </c>
    </row>
    <row r="21" spans="1:6" ht="12.75">
      <c r="A21" s="168">
        <v>13</v>
      </c>
      <c r="B21" s="153">
        <v>44186</v>
      </c>
      <c r="C21" s="154">
        <v>12481</v>
      </c>
      <c r="D21" s="154" t="s">
        <v>59</v>
      </c>
      <c r="E21" s="155" t="s">
        <v>60</v>
      </c>
      <c r="F21" s="169">
        <v>100</v>
      </c>
    </row>
    <row r="22" spans="1:6" ht="12.75">
      <c r="A22" s="168">
        <v>14</v>
      </c>
      <c r="B22" s="153">
        <v>44186</v>
      </c>
      <c r="C22" s="154">
        <v>12480</v>
      </c>
      <c r="D22" s="154" t="s">
        <v>59</v>
      </c>
      <c r="E22" s="155" t="s">
        <v>60</v>
      </c>
      <c r="F22" s="169">
        <v>150</v>
      </c>
    </row>
    <row r="23" spans="1:6" ht="12.75">
      <c r="A23" s="168">
        <v>15</v>
      </c>
      <c r="B23" s="153">
        <v>44186</v>
      </c>
      <c r="C23" s="154">
        <v>12479</v>
      </c>
      <c r="D23" s="154" t="s">
        <v>59</v>
      </c>
      <c r="E23" s="155" t="s">
        <v>60</v>
      </c>
      <c r="F23" s="169">
        <v>50</v>
      </c>
    </row>
    <row r="24" spans="1:6" ht="12.75">
      <c r="A24" s="168">
        <v>16</v>
      </c>
      <c r="B24" s="153">
        <v>44186</v>
      </c>
      <c r="C24" s="154">
        <v>12478</v>
      </c>
      <c r="D24" s="154" t="s">
        <v>59</v>
      </c>
      <c r="E24" s="155" t="s">
        <v>60</v>
      </c>
      <c r="F24" s="169">
        <v>300</v>
      </c>
    </row>
    <row r="25" spans="1:6" ht="12.75">
      <c r="A25" s="168">
        <v>17</v>
      </c>
      <c r="B25" s="153">
        <v>44186</v>
      </c>
      <c r="C25" s="154">
        <v>12477</v>
      </c>
      <c r="D25" s="154" t="s">
        <v>59</v>
      </c>
      <c r="E25" s="155" t="s">
        <v>60</v>
      </c>
      <c r="F25" s="169">
        <v>10</v>
      </c>
    </row>
    <row r="26" spans="1:6" ht="12.75">
      <c r="A26" s="168">
        <v>18</v>
      </c>
      <c r="B26" s="153">
        <v>44186</v>
      </c>
      <c r="C26" s="154">
        <v>12494</v>
      </c>
      <c r="D26" s="154" t="s">
        <v>59</v>
      </c>
      <c r="E26" s="155" t="s">
        <v>61</v>
      </c>
      <c r="F26" s="169">
        <v>259910</v>
      </c>
    </row>
    <row r="27" spans="1:6" ht="12.75">
      <c r="A27" s="168">
        <v>19</v>
      </c>
      <c r="B27" s="153">
        <v>44186</v>
      </c>
      <c r="C27" s="154">
        <v>12493</v>
      </c>
      <c r="D27" s="154" t="s">
        <v>59</v>
      </c>
      <c r="E27" s="155" t="s">
        <v>61</v>
      </c>
      <c r="F27" s="169">
        <v>267975</v>
      </c>
    </row>
    <row r="28" spans="1:6" ht="12.75">
      <c r="A28" s="168">
        <v>20</v>
      </c>
      <c r="B28" s="153">
        <v>44186</v>
      </c>
      <c r="C28" s="154">
        <v>12492</v>
      </c>
      <c r="D28" s="154" t="s">
        <v>59</v>
      </c>
      <c r="E28" s="155" t="s">
        <v>61</v>
      </c>
      <c r="F28" s="169">
        <v>90408</v>
      </c>
    </row>
    <row r="29" spans="1:6" ht="12.75">
      <c r="A29" s="168">
        <v>21</v>
      </c>
      <c r="B29" s="153">
        <v>44186</v>
      </c>
      <c r="C29" s="154">
        <v>12584</v>
      </c>
      <c r="D29" s="154" t="s">
        <v>38</v>
      </c>
      <c r="E29" s="155" t="s">
        <v>62</v>
      </c>
      <c r="F29" s="169">
        <v>100000</v>
      </c>
    </row>
    <row r="30" spans="1:6" ht="12.75">
      <c r="A30" s="168">
        <v>22</v>
      </c>
      <c r="B30" s="153">
        <v>44186</v>
      </c>
      <c r="C30" s="152">
        <v>12501</v>
      </c>
      <c r="D30" s="154" t="s">
        <v>38</v>
      </c>
      <c r="E30" s="155" t="s">
        <v>63</v>
      </c>
      <c r="F30" s="169">
        <v>110000</v>
      </c>
    </row>
    <row r="31" spans="1:6" ht="12.75">
      <c r="A31" s="168">
        <v>23</v>
      </c>
      <c r="B31" s="153">
        <v>44186</v>
      </c>
      <c r="C31" s="157">
        <v>12491</v>
      </c>
      <c r="D31" s="154" t="s">
        <v>59</v>
      </c>
      <c r="E31" s="155" t="s">
        <v>60</v>
      </c>
      <c r="F31" s="169">
        <v>50</v>
      </c>
    </row>
    <row r="32" spans="1:6" ht="12.75">
      <c r="A32" s="168">
        <v>24</v>
      </c>
      <c r="B32" s="153">
        <v>44186</v>
      </c>
      <c r="C32" s="157">
        <v>12490</v>
      </c>
      <c r="D32" s="154" t="s">
        <v>59</v>
      </c>
      <c r="E32" s="155" t="s">
        <v>60</v>
      </c>
      <c r="F32" s="169">
        <v>200</v>
      </c>
    </row>
    <row r="33" spans="1:6" ht="12.75">
      <c r="A33" s="168">
        <v>25</v>
      </c>
      <c r="B33" s="153">
        <v>44186</v>
      </c>
      <c r="C33" s="157">
        <v>12489</v>
      </c>
      <c r="D33" s="154" t="s">
        <v>59</v>
      </c>
      <c r="E33" s="155" t="s">
        <v>60</v>
      </c>
      <c r="F33" s="169">
        <v>500</v>
      </c>
    </row>
    <row r="34" spans="1:6" ht="12.75">
      <c r="A34" s="168">
        <v>26</v>
      </c>
      <c r="B34" s="153">
        <v>44186</v>
      </c>
      <c r="C34" s="154">
        <v>12488</v>
      </c>
      <c r="D34" s="154" t="s">
        <v>59</v>
      </c>
      <c r="E34" s="155" t="s">
        <v>60</v>
      </c>
      <c r="F34" s="169">
        <v>300</v>
      </c>
    </row>
    <row r="35" spans="1:6" ht="12.75">
      <c r="A35" s="168">
        <v>27</v>
      </c>
      <c r="B35" s="153">
        <v>44186</v>
      </c>
      <c r="C35" s="154">
        <v>12487</v>
      </c>
      <c r="D35" s="154" t="s">
        <v>59</v>
      </c>
      <c r="E35" s="155" t="s">
        <v>60</v>
      </c>
      <c r="F35" s="169">
        <v>150</v>
      </c>
    </row>
    <row r="36" spans="1:6" ht="12.75">
      <c r="A36" s="168">
        <v>28</v>
      </c>
      <c r="B36" s="153">
        <v>44186</v>
      </c>
      <c r="C36" s="154">
        <v>12486</v>
      </c>
      <c r="D36" s="154" t="s">
        <v>59</v>
      </c>
      <c r="E36" s="155" t="s">
        <v>60</v>
      </c>
      <c r="F36" s="169">
        <v>541</v>
      </c>
    </row>
    <row r="37" spans="1:6" ht="12.75">
      <c r="A37" s="168">
        <v>29</v>
      </c>
      <c r="B37" s="153">
        <v>44186</v>
      </c>
      <c r="C37" s="154">
        <v>12475</v>
      </c>
      <c r="D37" s="154" t="s">
        <v>59</v>
      </c>
      <c r="E37" s="155" t="s">
        <v>60</v>
      </c>
      <c r="F37" s="169">
        <v>100</v>
      </c>
    </row>
    <row r="38" spans="1:6" ht="12.75">
      <c r="A38" s="168">
        <v>30</v>
      </c>
      <c r="B38" s="153">
        <v>44186</v>
      </c>
      <c r="C38" s="154">
        <v>12473</v>
      </c>
      <c r="D38" s="154" t="s">
        <v>59</v>
      </c>
      <c r="E38" s="155" t="s">
        <v>60</v>
      </c>
      <c r="F38" s="169">
        <v>116.45</v>
      </c>
    </row>
    <row r="39" spans="1:6" ht="12.75">
      <c r="A39" s="168">
        <v>31</v>
      </c>
      <c r="B39" s="153">
        <v>44186</v>
      </c>
      <c r="C39" s="154">
        <v>12471</v>
      </c>
      <c r="D39" s="154" t="s">
        <v>59</v>
      </c>
      <c r="E39" s="155" t="s">
        <v>60</v>
      </c>
      <c r="F39" s="169">
        <v>100</v>
      </c>
    </row>
    <row r="40" spans="1:6" ht="12.75">
      <c r="A40" s="168">
        <v>32</v>
      </c>
      <c r="B40" s="153">
        <v>44186</v>
      </c>
      <c r="C40" s="154">
        <v>12469</v>
      </c>
      <c r="D40" s="154" t="s">
        <v>55</v>
      </c>
      <c r="E40" s="155" t="s">
        <v>57</v>
      </c>
      <c r="F40" s="169">
        <v>1496</v>
      </c>
    </row>
    <row r="41" spans="1:6" ht="12.75">
      <c r="A41" s="168">
        <v>33</v>
      </c>
      <c r="B41" s="153">
        <v>44186</v>
      </c>
      <c r="C41" s="154">
        <v>12467</v>
      </c>
      <c r="D41" s="154" t="s">
        <v>55</v>
      </c>
      <c r="E41" s="155" t="s">
        <v>57</v>
      </c>
      <c r="F41" s="169">
        <v>1520.5</v>
      </c>
    </row>
    <row r="42" spans="1:6" ht="12.75">
      <c r="A42" s="168">
        <v>34</v>
      </c>
      <c r="B42" s="153">
        <v>44186</v>
      </c>
      <c r="C42" s="154">
        <v>12465</v>
      </c>
      <c r="D42" s="154" t="s">
        <v>55</v>
      </c>
      <c r="E42" s="155" t="s">
        <v>57</v>
      </c>
      <c r="F42" s="169">
        <v>1250</v>
      </c>
    </row>
    <row r="43" spans="1:6" ht="12.75">
      <c r="A43" s="168">
        <v>35</v>
      </c>
      <c r="B43" s="153">
        <v>44187</v>
      </c>
      <c r="C43" s="154">
        <v>12587</v>
      </c>
      <c r="D43" s="154" t="s">
        <v>55</v>
      </c>
      <c r="E43" s="155" t="s">
        <v>57</v>
      </c>
      <c r="F43" s="169">
        <v>14200</v>
      </c>
    </row>
    <row r="44" spans="1:6" ht="12.75">
      <c r="A44" s="168">
        <v>36</v>
      </c>
      <c r="B44" s="153">
        <v>44187</v>
      </c>
      <c r="C44" s="154">
        <v>12588</v>
      </c>
      <c r="D44" s="154" t="s">
        <v>55</v>
      </c>
      <c r="E44" s="155" t="s">
        <v>57</v>
      </c>
      <c r="F44" s="169">
        <v>1400</v>
      </c>
    </row>
    <row r="45" spans="1:6" ht="12.75">
      <c r="A45" s="168">
        <v>37</v>
      </c>
      <c r="B45" s="153">
        <v>44187</v>
      </c>
      <c r="C45" s="154">
        <v>12589</v>
      </c>
      <c r="D45" s="154" t="s">
        <v>55</v>
      </c>
      <c r="E45" s="155" t="s">
        <v>58</v>
      </c>
      <c r="F45" s="169">
        <v>8756.94</v>
      </c>
    </row>
    <row r="46" spans="1:6" ht="12.75">
      <c r="A46" s="168">
        <v>38</v>
      </c>
      <c r="B46" s="153">
        <v>44187</v>
      </c>
      <c r="C46" s="154">
        <v>12590</v>
      </c>
      <c r="D46" s="154" t="s">
        <v>55</v>
      </c>
      <c r="E46" s="155" t="s">
        <v>64</v>
      </c>
      <c r="F46" s="169">
        <v>5410.9</v>
      </c>
    </row>
    <row r="47" spans="1:6" ht="12.75">
      <c r="A47" s="168">
        <v>39</v>
      </c>
      <c r="B47" s="153">
        <v>44187</v>
      </c>
      <c r="C47" s="154">
        <v>12629</v>
      </c>
      <c r="D47" s="154" t="s">
        <v>59</v>
      </c>
      <c r="E47" s="155" t="s">
        <v>60</v>
      </c>
      <c r="F47" s="169">
        <v>150</v>
      </c>
    </row>
    <row r="48" spans="1:6" ht="12.75">
      <c r="A48" s="168">
        <v>40</v>
      </c>
      <c r="B48" s="153">
        <v>44187</v>
      </c>
      <c r="C48" s="154">
        <v>12631</v>
      </c>
      <c r="D48" s="154" t="s">
        <v>59</v>
      </c>
      <c r="E48" s="155" t="s">
        <v>60</v>
      </c>
      <c r="F48" s="169">
        <v>20</v>
      </c>
    </row>
    <row r="49" spans="1:6" ht="12.75">
      <c r="A49" s="168">
        <v>41</v>
      </c>
      <c r="B49" s="153">
        <v>44187</v>
      </c>
      <c r="C49" s="154">
        <v>12633</v>
      </c>
      <c r="D49" s="154" t="s">
        <v>59</v>
      </c>
      <c r="E49" s="155" t="s">
        <v>60</v>
      </c>
      <c r="F49" s="169">
        <v>50</v>
      </c>
    </row>
    <row r="50" spans="1:6" ht="12.75">
      <c r="A50" s="168">
        <v>42</v>
      </c>
      <c r="B50" s="153">
        <v>44187</v>
      </c>
      <c r="C50" s="154">
        <v>12635</v>
      </c>
      <c r="D50" s="154" t="s">
        <v>59</v>
      </c>
      <c r="E50" s="155" t="s">
        <v>60</v>
      </c>
      <c r="F50" s="169">
        <v>50</v>
      </c>
    </row>
    <row r="51" spans="1:6" ht="12.75">
      <c r="A51" s="168">
        <v>43</v>
      </c>
      <c r="B51" s="153">
        <v>44187</v>
      </c>
      <c r="C51" s="154">
        <v>12637</v>
      </c>
      <c r="D51" s="154" t="s">
        <v>59</v>
      </c>
      <c r="E51" s="155" t="s">
        <v>60</v>
      </c>
      <c r="F51" s="169">
        <v>100</v>
      </c>
    </row>
    <row r="52" spans="1:6" ht="12.75">
      <c r="A52" s="168">
        <v>44</v>
      </c>
      <c r="B52" s="153">
        <v>44187</v>
      </c>
      <c r="C52" s="154">
        <v>12618</v>
      </c>
      <c r="D52" s="154" t="s">
        <v>55</v>
      </c>
      <c r="E52" s="155" t="s">
        <v>65</v>
      </c>
      <c r="F52" s="169">
        <v>9795.86</v>
      </c>
    </row>
    <row r="53" spans="1:6" ht="12.75">
      <c r="A53" s="168">
        <v>45</v>
      </c>
      <c r="B53" s="153">
        <v>44187</v>
      </c>
      <c r="C53" s="154">
        <v>12616</v>
      </c>
      <c r="D53" s="154" t="s">
        <v>55</v>
      </c>
      <c r="E53" s="155" t="s">
        <v>65</v>
      </c>
      <c r="F53" s="169">
        <v>19465.2</v>
      </c>
    </row>
    <row r="54" spans="1:6" ht="12.75">
      <c r="A54" s="168">
        <v>46</v>
      </c>
      <c r="B54" s="153">
        <v>44187</v>
      </c>
      <c r="C54" s="154">
        <v>12612</v>
      </c>
      <c r="D54" s="154" t="s">
        <v>55</v>
      </c>
      <c r="E54" s="155" t="s">
        <v>65</v>
      </c>
      <c r="F54" s="169">
        <v>33781.85</v>
      </c>
    </row>
    <row r="55" spans="1:6" ht="12.75">
      <c r="A55" s="168">
        <v>47</v>
      </c>
      <c r="B55" s="153">
        <v>44187</v>
      </c>
      <c r="C55" s="154">
        <v>12609</v>
      </c>
      <c r="D55" s="154" t="s">
        <v>55</v>
      </c>
      <c r="E55" s="155" t="s">
        <v>65</v>
      </c>
      <c r="F55" s="169">
        <v>4866.3</v>
      </c>
    </row>
    <row r="56" spans="1:6" ht="12.75">
      <c r="A56" s="168">
        <v>48</v>
      </c>
      <c r="B56" s="153">
        <v>44187</v>
      </c>
      <c r="C56" s="154">
        <v>12636</v>
      </c>
      <c r="D56" s="154" t="s">
        <v>59</v>
      </c>
      <c r="E56" s="155" t="s">
        <v>60</v>
      </c>
      <c r="F56" s="169">
        <v>500</v>
      </c>
    </row>
    <row r="57" spans="1:6" ht="12.75">
      <c r="A57" s="168">
        <v>49</v>
      </c>
      <c r="B57" s="153">
        <v>44187</v>
      </c>
      <c r="C57" s="154">
        <v>12634</v>
      </c>
      <c r="D57" s="154" t="s">
        <v>59</v>
      </c>
      <c r="E57" s="155" t="s">
        <v>60</v>
      </c>
      <c r="F57" s="169">
        <v>100</v>
      </c>
    </row>
    <row r="58" spans="1:6" ht="12.75">
      <c r="A58" s="168">
        <v>50</v>
      </c>
      <c r="B58" s="153">
        <v>44187</v>
      </c>
      <c r="C58" s="154">
        <v>12632</v>
      </c>
      <c r="D58" s="154" t="s">
        <v>59</v>
      </c>
      <c r="E58" s="155" t="s">
        <v>60</v>
      </c>
      <c r="F58" s="169">
        <v>300</v>
      </c>
    </row>
    <row r="59" spans="1:6" ht="12.75">
      <c r="A59" s="168">
        <v>51</v>
      </c>
      <c r="B59" s="153">
        <v>44187</v>
      </c>
      <c r="C59" s="154">
        <v>12630</v>
      </c>
      <c r="D59" s="154" t="s">
        <v>59</v>
      </c>
      <c r="E59" s="155" t="s">
        <v>60</v>
      </c>
      <c r="F59" s="169">
        <v>80</v>
      </c>
    </row>
    <row r="60" spans="1:6" ht="12.75">
      <c r="A60" s="168">
        <v>52</v>
      </c>
      <c r="B60" s="153">
        <v>44187</v>
      </c>
      <c r="C60" s="154">
        <v>12627</v>
      </c>
      <c r="D60" s="154" t="s">
        <v>59</v>
      </c>
      <c r="E60" s="155" t="s">
        <v>60</v>
      </c>
      <c r="F60" s="169">
        <v>50</v>
      </c>
    </row>
    <row r="61" spans="1:6" ht="12.75">
      <c r="A61" s="168">
        <v>53</v>
      </c>
      <c r="B61" s="153">
        <v>44187</v>
      </c>
      <c r="C61" s="154">
        <v>12628</v>
      </c>
      <c r="D61" s="154" t="s">
        <v>59</v>
      </c>
      <c r="E61" s="155" t="s">
        <v>60</v>
      </c>
      <c r="F61" s="169">
        <v>235.75</v>
      </c>
    </row>
    <row r="62" spans="1:6" ht="12.75">
      <c r="A62" s="168">
        <v>54</v>
      </c>
      <c r="B62" s="153">
        <v>44188</v>
      </c>
      <c r="C62" s="154">
        <v>12605</v>
      </c>
      <c r="D62" s="154" t="s">
        <v>66</v>
      </c>
      <c r="E62" s="155" t="s">
        <v>67</v>
      </c>
      <c r="F62" s="169">
        <v>61610.91</v>
      </c>
    </row>
    <row r="63" spans="1:6" ht="12.75">
      <c r="A63" s="168">
        <v>55</v>
      </c>
      <c r="B63" s="153">
        <v>44188</v>
      </c>
      <c r="C63" s="154">
        <v>12600</v>
      </c>
      <c r="D63" s="154" t="s">
        <v>38</v>
      </c>
      <c r="E63" s="155" t="s">
        <v>68</v>
      </c>
      <c r="F63" s="169">
        <v>269500</v>
      </c>
    </row>
    <row r="64" spans="1:6" ht="12.75">
      <c r="A64" s="168">
        <v>56</v>
      </c>
      <c r="B64" s="153">
        <v>44188</v>
      </c>
      <c r="C64" s="154">
        <v>12601</v>
      </c>
      <c r="D64" s="154" t="s">
        <v>59</v>
      </c>
      <c r="E64" s="155" t="s">
        <v>61</v>
      </c>
      <c r="F64" s="169">
        <v>50928</v>
      </c>
    </row>
    <row r="65" spans="1:6" ht="12.75">
      <c r="A65" s="168">
        <v>57</v>
      </c>
      <c r="B65" s="153">
        <v>44188</v>
      </c>
      <c r="C65" s="154">
        <v>12602</v>
      </c>
      <c r="D65" s="154" t="s">
        <v>38</v>
      </c>
      <c r="E65" s="155" t="s">
        <v>68</v>
      </c>
      <c r="F65" s="169">
        <v>778100</v>
      </c>
    </row>
    <row r="66" spans="1:6" ht="12.75">
      <c r="A66" s="168">
        <v>58</v>
      </c>
      <c r="B66" s="153">
        <v>44188</v>
      </c>
      <c r="C66" s="154">
        <v>12603</v>
      </c>
      <c r="D66" s="154" t="s">
        <v>38</v>
      </c>
      <c r="E66" s="155" t="s">
        <v>68</v>
      </c>
      <c r="F66" s="169">
        <v>7375000</v>
      </c>
    </row>
    <row r="67" spans="1:6" ht="12.75">
      <c r="A67" s="168">
        <v>59</v>
      </c>
      <c r="B67" s="153">
        <v>44188</v>
      </c>
      <c r="C67" s="154">
        <v>12604</v>
      </c>
      <c r="D67" s="154" t="s">
        <v>38</v>
      </c>
      <c r="E67" s="155" t="s">
        <v>68</v>
      </c>
      <c r="F67" s="169">
        <v>1380000</v>
      </c>
    </row>
    <row r="68" spans="1:6" ht="12.75">
      <c r="A68" s="168">
        <v>60</v>
      </c>
      <c r="B68" s="153">
        <v>44188</v>
      </c>
      <c r="C68" s="154">
        <v>12648</v>
      </c>
      <c r="D68" s="154" t="s">
        <v>66</v>
      </c>
      <c r="E68" s="155" t="s">
        <v>67</v>
      </c>
      <c r="F68" s="169">
        <v>53057.85</v>
      </c>
    </row>
    <row r="69" spans="1:6" ht="12.75">
      <c r="A69" s="168">
        <v>61</v>
      </c>
      <c r="B69" s="153">
        <v>44188</v>
      </c>
      <c r="C69" s="154">
        <v>12651</v>
      </c>
      <c r="D69" s="154" t="s">
        <v>55</v>
      </c>
      <c r="E69" s="155" t="s">
        <v>57</v>
      </c>
      <c r="F69" s="169">
        <v>8850</v>
      </c>
    </row>
    <row r="70" spans="1:6" ht="12.75">
      <c r="A70" s="168">
        <v>62</v>
      </c>
      <c r="B70" s="153">
        <v>44188</v>
      </c>
      <c r="C70" s="154">
        <v>12652</v>
      </c>
      <c r="D70" s="154" t="s">
        <v>59</v>
      </c>
      <c r="E70" s="155" t="s">
        <v>60</v>
      </c>
      <c r="F70" s="169">
        <v>150</v>
      </c>
    </row>
    <row r="71" spans="1:6" ht="12.75">
      <c r="A71" s="168">
        <v>63</v>
      </c>
      <c r="B71" s="153">
        <v>44188</v>
      </c>
      <c r="C71" s="154">
        <v>12653</v>
      </c>
      <c r="D71" s="154" t="s">
        <v>59</v>
      </c>
      <c r="E71" s="155" t="s">
        <v>60</v>
      </c>
      <c r="F71" s="169">
        <v>130</v>
      </c>
    </row>
    <row r="72" spans="1:6" ht="12.75">
      <c r="A72" s="168">
        <v>64</v>
      </c>
      <c r="B72" s="153">
        <v>44188</v>
      </c>
      <c r="C72" s="154">
        <v>12654</v>
      </c>
      <c r="D72" s="154" t="s">
        <v>59</v>
      </c>
      <c r="E72" s="155" t="s">
        <v>60</v>
      </c>
      <c r="F72" s="169">
        <v>242.5</v>
      </c>
    </row>
    <row r="73" spans="1:6" ht="12.75">
      <c r="A73" s="168">
        <v>65</v>
      </c>
      <c r="B73" s="153">
        <v>44188</v>
      </c>
      <c r="C73" s="154">
        <v>12655</v>
      </c>
      <c r="D73" s="154" t="s">
        <v>59</v>
      </c>
      <c r="E73" s="155" t="s">
        <v>60</v>
      </c>
      <c r="F73" s="169">
        <v>100</v>
      </c>
    </row>
    <row r="74" spans="1:6" ht="12.75">
      <c r="A74" s="168">
        <v>66</v>
      </c>
      <c r="B74" s="153">
        <v>44188</v>
      </c>
      <c r="C74" s="154">
        <v>12662</v>
      </c>
      <c r="D74" s="154" t="s">
        <v>38</v>
      </c>
      <c r="E74" s="155" t="s">
        <v>68</v>
      </c>
      <c r="F74" s="169">
        <v>3060000</v>
      </c>
    </row>
    <row r="75" spans="1:6" ht="12.75">
      <c r="A75" s="168">
        <v>67</v>
      </c>
      <c r="B75" s="153">
        <v>44188</v>
      </c>
      <c r="C75" s="154">
        <v>12663</v>
      </c>
      <c r="D75" s="154" t="s">
        <v>38</v>
      </c>
      <c r="E75" s="155" t="s">
        <v>68</v>
      </c>
      <c r="F75" s="169">
        <v>470000</v>
      </c>
    </row>
    <row r="76" spans="1:6" ht="12.75">
      <c r="A76" s="168">
        <v>68</v>
      </c>
      <c r="B76" s="153">
        <v>44188</v>
      </c>
      <c r="C76" s="154">
        <v>12706</v>
      </c>
      <c r="D76" s="154" t="s">
        <v>55</v>
      </c>
      <c r="E76" s="155" t="s">
        <v>65</v>
      </c>
      <c r="F76" s="169">
        <v>8888.17</v>
      </c>
    </row>
    <row r="77" spans="1:6" ht="12.75">
      <c r="A77" s="168">
        <v>69</v>
      </c>
      <c r="B77" s="153">
        <v>44188</v>
      </c>
      <c r="C77" s="154">
        <v>12708</v>
      </c>
      <c r="D77" s="154" t="s">
        <v>55</v>
      </c>
      <c r="E77" s="155" t="s">
        <v>65</v>
      </c>
      <c r="F77" s="169">
        <v>48.65</v>
      </c>
    </row>
    <row r="78" spans="1:6" ht="12.75">
      <c r="A78" s="168">
        <v>70</v>
      </c>
      <c r="B78" s="153">
        <v>44188</v>
      </c>
      <c r="C78" s="154">
        <v>12710</v>
      </c>
      <c r="D78" s="154" t="s">
        <v>55</v>
      </c>
      <c r="E78" s="155" t="s">
        <v>65</v>
      </c>
      <c r="F78" s="169">
        <v>48.65</v>
      </c>
    </row>
    <row r="79" spans="1:6" ht="12.75">
      <c r="A79" s="168">
        <v>71</v>
      </c>
      <c r="B79" s="153">
        <v>44188</v>
      </c>
      <c r="C79" s="154">
        <v>12719</v>
      </c>
      <c r="D79" s="154" t="s">
        <v>55</v>
      </c>
      <c r="E79" s="155" t="s">
        <v>65</v>
      </c>
      <c r="F79" s="169">
        <v>2444.61</v>
      </c>
    </row>
    <row r="80" spans="1:6" ht="12.75">
      <c r="A80" s="168">
        <v>72</v>
      </c>
      <c r="B80" s="153">
        <v>44188</v>
      </c>
      <c r="C80" s="154">
        <v>12721</v>
      </c>
      <c r="D80" s="154" t="s">
        <v>55</v>
      </c>
      <c r="E80" s="155" t="s">
        <v>65</v>
      </c>
      <c r="F80" s="169">
        <v>2444.61</v>
      </c>
    </row>
    <row r="81" spans="1:6" ht="12.75">
      <c r="A81" s="168">
        <v>73</v>
      </c>
      <c r="B81" s="153">
        <v>44188</v>
      </c>
      <c r="C81" s="154">
        <v>12723</v>
      </c>
      <c r="D81" s="154" t="s">
        <v>55</v>
      </c>
      <c r="E81" s="155" t="s">
        <v>65</v>
      </c>
      <c r="F81" s="169">
        <v>1118.93</v>
      </c>
    </row>
    <row r="82" spans="1:6" ht="12.75">
      <c r="A82" s="168">
        <v>74</v>
      </c>
      <c r="B82" s="153">
        <v>44188</v>
      </c>
      <c r="C82" s="154">
        <v>12725</v>
      </c>
      <c r="D82" s="154" t="s">
        <v>55</v>
      </c>
      <c r="E82" s="155" t="s">
        <v>65</v>
      </c>
      <c r="F82" s="169">
        <v>9729.8</v>
      </c>
    </row>
    <row r="83" spans="1:6" ht="12.75">
      <c r="A83" s="168">
        <v>75</v>
      </c>
      <c r="B83" s="153">
        <v>44188</v>
      </c>
      <c r="C83" s="154">
        <v>12727</v>
      </c>
      <c r="D83" s="154" t="s">
        <v>55</v>
      </c>
      <c r="E83" s="155" t="s">
        <v>65</v>
      </c>
      <c r="F83" s="169">
        <v>9729.8</v>
      </c>
    </row>
    <row r="84" spans="1:6" ht="12.75">
      <c r="A84" s="168">
        <v>76</v>
      </c>
      <c r="B84" s="153">
        <v>44188</v>
      </c>
      <c r="C84" s="154">
        <v>12730</v>
      </c>
      <c r="D84" s="154" t="s">
        <v>55</v>
      </c>
      <c r="E84" s="155" t="s">
        <v>65</v>
      </c>
      <c r="F84" s="169">
        <v>10075.21</v>
      </c>
    </row>
    <row r="85" spans="1:6" ht="12.75">
      <c r="A85" s="168">
        <v>77</v>
      </c>
      <c r="B85" s="153">
        <v>44188</v>
      </c>
      <c r="C85" s="154">
        <v>12733</v>
      </c>
      <c r="D85" s="154" t="s">
        <v>55</v>
      </c>
      <c r="E85" s="155" t="s">
        <v>65</v>
      </c>
      <c r="F85" s="169">
        <v>9579.57</v>
      </c>
    </row>
    <row r="86" spans="1:6" ht="12.75">
      <c r="A86" s="168">
        <v>78</v>
      </c>
      <c r="B86" s="153">
        <v>44188</v>
      </c>
      <c r="C86" s="154">
        <v>12735</v>
      </c>
      <c r="D86" s="154" t="s">
        <v>55</v>
      </c>
      <c r="E86" s="155" t="s">
        <v>65</v>
      </c>
      <c r="F86" s="169">
        <v>3193.22</v>
      </c>
    </row>
    <row r="87" spans="1:6" ht="12.75">
      <c r="A87" s="168">
        <v>79</v>
      </c>
      <c r="B87" s="153">
        <v>44188</v>
      </c>
      <c r="C87" s="154">
        <v>12737</v>
      </c>
      <c r="D87" s="154" t="s">
        <v>55</v>
      </c>
      <c r="E87" s="155" t="s">
        <v>65</v>
      </c>
      <c r="F87" s="169">
        <v>12772.79</v>
      </c>
    </row>
    <row r="88" spans="1:6" ht="12.75">
      <c r="A88" s="168">
        <v>80</v>
      </c>
      <c r="B88" s="153">
        <v>44189</v>
      </c>
      <c r="C88" s="154">
        <v>12744</v>
      </c>
      <c r="D88" s="154" t="s">
        <v>66</v>
      </c>
      <c r="E88" s="155" t="s">
        <v>57</v>
      </c>
      <c r="F88" s="169">
        <v>14850</v>
      </c>
    </row>
    <row r="89" spans="1:6" ht="12.75">
      <c r="A89" s="168">
        <v>81</v>
      </c>
      <c r="B89" s="153">
        <v>44189</v>
      </c>
      <c r="C89" s="154">
        <v>12475</v>
      </c>
      <c r="D89" s="154" t="s">
        <v>55</v>
      </c>
      <c r="E89" s="155" t="s">
        <v>57</v>
      </c>
      <c r="F89" s="169">
        <v>2500</v>
      </c>
    </row>
    <row r="90" spans="1:6" ht="12.75">
      <c r="A90" s="168">
        <v>82</v>
      </c>
      <c r="B90" s="153">
        <v>44189</v>
      </c>
      <c r="C90" s="154">
        <v>12747</v>
      </c>
      <c r="D90" s="154" t="s">
        <v>66</v>
      </c>
      <c r="E90" s="155" t="s">
        <v>57</v>
      </c>
      <c r="F90" s="169">
        <v>150</v>
      </c>
    </row>
    <row r="91" spans="1:6" ht="12.75">
      <c r="A91" s="168">
        <v>83</v>
      </c>
      <c r="B91" s="153">
        <v>44189</v>
      </c>
      <c r="C91" s="154">
        <v>12749</v>
      </c>
      <c r="D91" s="154" t="s">
        <v>66</v>
      </c>
      <c r="E91" s="155" t="s">
        <v>57</v>
      </c>
      <c r="F91" s="169">
        <v>5300</v>
      </c>
    </row>
    <row r="92" spans="1:6" ht="12.75">
      <c r="A92" s="168">
        <v>84</v>
      </c>
      <c r="B92" s="153">
        <v>44189</v>
      </c>
      <c r="C92" s="154">
        <v>12751</v>
      </c>
      <c r="D92" s="154" t="s">
        <v>66</v>
      </c>
      <c r="E92" s="155" t="s">
        <v>57</v>
      </c>
      <c r="F92" s="169">
        <v>25000</v>
      </c>
    </row>
    <row r="93" spans="1:6" ht="12.75">
      <c r="A93" s="168">
        <v>85</v>
      </c>
      <c r="B93" s="153">
        <v>44189</v>
      </c>
      <c r="C93" s="154">
        <v>12778</v>
      </c>
      <c r="D93" s="154" t="s">
        <v>55</v>
      </c>
      <c r="E93" s="155" t="s">
        <v>64</v>
      </c>
      <c r="F93" s="169">
        <v>2592.6</v>
      </c>
    </row>
    <row r="94" spans="1:6" ht="12.75">
      <c r="A94" s="168">
        <v>86</v>
      </c>
      <c r="B94" s="153">
        <v>44189</v>
      </c>
      <c r="C94" s="154">
        <v>12780</v>
      </c>
      <c r="D94" s="154" t="s">
        <v>66</v>
      </c>
      <c r="E94" s="155" t="s">
        <v>57</v>
      </c>
      <c r="F94" s="169">
        <v>7510.49</v>
      </c>
    </row>
    <row r="95" spans="1:6" ht="12.75">
      <c r="A95" s="168">
        <v>87</v>
      </c>
      <c r="B95" s="153">
        <v>44189</v>
      </c>
      <c r="C95" s="154">
        <v>12782</v>
      </c>
      <c r="D95" s="154" t="s">
        <v>66</v>
      </c>
      <c r="E95" s="155" t="s">
        <v>57</v>
      </c>
      <c r="F95" s="169">
        <v>7696.38</v>
      </c>
    </row>
    <row r="96" spans="1:6" ht="12.75">
      <c r="A96" s="168">
        <v>88</v>
      </c>
      <c r="B96" s="153">
        <v>44189</v>
      </c>
      <c r="C96" s="154">
        <v>12791</v>
      </c>
      <c r="D96" s="154" t="s">
        <v>59</v>
      </c>
      <c r="E96" s="155" t="s">
        <v>60</v>
      </c>
      <c r="F96" s="169">
        <v>70</v>
      </c>
    </row>
    <row r="97" spans="1:6" ht="12.75">
      <c r="A97" s="168">
        <v>89</v>
      </c>
      <c r="B97" s="153">
        <v>44189</v>
      </c>
      <c r="C97" s="154">
        <v>12790</v>
      </c>
      <c r="D97" s="154" t="s">
        <v>55</v>
      </c>
      <c r="E97" s="155" t="s">
        <v>57</v>
      </c>
      <c r="F97" s="169">
        <v>7500</v>
      </c>
    </row>
    <row r="98" spans="1:6" ht="12.75">
      <c r="A98" s="168">
        <v>90</v>
      </c>
      <c r="B98" s="153">
        <v>44189</v>
      </c>
      <c r="C98" s="154">
        <v>12789</v>
      </c>
      <c r="D98" s="154" t="s">
        <v>66</v>
      </c>
      <c r="E98" s="155" t="s">
        <v>57</v>
      </c>
      <c r="F98" s="169">
        <v>2500</v>
      </c>
    </row>
    <row r="99" spans="1:6" ht="12.75">
      <c r="A99" s="168">
        <v>91</v>
      </c>
      <c r="B99" s="153">
        <v>44189</v>
      </c>
      <c r="C99" s="154">
        <v>12788</v>
      </c>
      <c r="D99" s="154" t="s">
        <v>66</v>
      </c>
      <c r="E99" s="155" t="s">
        <v>57</v>
      </c>
      <c r="F99" s="169">
        <v>7786.16</v>
      </c>
    </row>
    <row r="100" spans="1:6" ht="12.75">
      <c r="A100" s="168">
        <v>92</v>
      </c>
      <c r="B100" s="153">
        <v>44189</v>
      </c>
      <c r="C100" s="154">
        <v>12787</v>
      </c>
      <c r="D100" s="154" t="s">
        <v>55</v>
      </c>
      <c r="E100" s="155" t="s">
        <v>57</v>
      </c>
      <c r="F100" s="169">
        <v>60</v>
      </c>
    </row>
    <row r="101" spans="1:6" ht="12.75">
      <c r="A101" s="168">
        <v>93</v>
      </c>
      <c r="B101" s="153">
        <v>44189</v>
      </c>
      <c r="C101" s="154">
        <v>12786</v>
      </c>
      <c r="D101" s="154" t="s">
        <v>55</v>
      </c>
      <c r="E101" s="155" t="s">
        <v>57</v>
      </c>
      <c r="F101" s="169">
        <v>850</v>
      </c>
    </row>
    <row r="102" spans="1:6" ht="12.75">
      <c r="A102" s="168">
        <v>94</v>
      </c>
      <c r="B102" s="153">
        <v>44189</v>
      </c>
      <c r="C102" s="154">
        <v>12785</v>
      </c>
      <c r="D102" s="154" t="s">
        <v>66</v>
      </c>
      <c r="E102" s="155" t="s">
        <v>57</v>
      </c>
      <c r="F102" s="169">
        <v>7924.06</v>
      </c>
    </row>
    <row r="103" spans="1:6" ht="12.75">
      <c r="A103" s="168">
        <v>95</v>
      </c>
      <c r="B103" s="153">
        <v>44189</v>
      </c>
      <c r="C103" s="154">
        <v>12784</v>
      </c>
      <c r="D103" s="154" t="s">
        <v>55</v>
      </c>
      <c r="E103" s="155" t="s">
        <v>57</v>
      </c>
      <c r="F103" s="169">
        <v>1000</v>
      </c>
    </row>
    <row r="104" spans="1:6" ht="12.75">
      <c r="A104" s="168">
        <v>96</v>
      </c>
      <c r="B104" s="153">
        <v>44189</v>
      </c>
      <c r="C104" s="154">
        <v>12783</v>
      </c>
      <c r="D104" s="154" t="s">
        <v>66</v>
      </c>
      <c r="E104" s="155" t="s">
        <v>57</v>
      </c>
      <c r="F104" s="169">
        <v>5350</v>
      </c>
    </row>
    <row r="105" spans="1:6" ht="12.75">
      <c r="A105" s="168">
        <v>97</v>
      </c>
      <c r="B105" s="153">
        <v>44189</v>
      </c>
      <c r="C105" s="154">
        <v>12826</v>
      </c>
      <c r="D105" s="154" t="s">
        <v>59</v>
      </c>
      <c r="E105" s="155" t="s">
        <v>60</v>
      </c>
      <c r="F105" s="169">
        <v>531</v>
      </c>
    </row>
    <row r="106" spans="1:6" ht="12.75">
      <c r="A106" s="168">
        <v>98</v>
      </c>
      <c r="B106" s="153">
        <v>44189</v>
      </c>
      <c r="C106" s="154">
        <v>12825</v>
      </c>
      <c r="D106" s="154" t="s">
        <v>59</v>
      </c>
      <c r="E106" s="155" t="s">
        <v>60</v>
      </c>
      <c r="F106" s="169">
        <v>60</v>
      </c>
    </row>
    <row r="107" spans="1:6" ht="12.75">
      <c r="A107" s="168">
        <v>99</v>
      </c>
      <c r="B107" s="153">
        <v>44189</v>
      </c>
      <c r="C107" s="154">
        <v>12824</v>
      </c>
      <c r="D107" s="154" t="s">
        <v>59</v>
      </c>
      <c r="E107" s="155" t="s">
        <v>60</v>
      </c>
      <c r="F107" s="169">
        <v>100</v>
      </c>
    </row>
    <row r="108" spans="1:6" ht="12.75">
      <c r="A108" s="168">
        <v>100</v>
      </c>
      <c r="B108" s="153">
        <v>44189</v>
      </c>
      <c r="C108" s="154">
        <v>12823</v>
      </c>
      <c r="D108" s="154" t="s">
        <v>59</v>
      </c>
      <c r="E108" s="155" t="s">
        <v>60</v>
      </c>
      <c r="F108" s="169">
        <v>100</v>
      </c>
    </row>
    <row r="109" spans="1:6" ht="12.75">
      <c r="A109" s="168">
        <v>101</v>
      </c>
      <c r="B109" s="153">
        <v>44189</v>
      </c>
      <c r="C109" s="154">
        <v>12822</v>
      </c>
      <c r="D109" s="154" t="s">
        <v>59</v>
      </c>
      <c r="E109" s="155" t="s">
        <v>60</v>
      </c>
      <c r="F109" s="169">
        <v>250</v>
      </c>
    </row>
    <row r="110" spans="1:6" ht="12.75">
      <c r="A110" s="168">
        <v>102</v>
      </c>
      <c r="B110" s="153">
        <v>44189</v>
      </c>
      <c r="C110" s="154">
        <v>12821</v>
      </c>
      <c r="D110" s="154" t="s">
        <v>59</v>
      </c>
      <c r="E110" s="155" t="s">
        <v>60</v>
      </c>
      <c r="F110" s="169">
        <v>200</v>
      </c>
    </row>
    <row r="111" spans="1:6" ht="12.75">
      <c r="A111" s="168">
        <v>103</v>
      </c>
      <c r="B111" s="153">
        <v>44189</v>
      </c>
      <c r="C111" s="154">
        <v>12820</v>
      </c>
      <c r="D111" s="154" t="s">
        <v>66</v>
      </c>
      <c r="E111" s="155" t="s">
        <v>57</v>
      </c>
      <c r="F111" s="169">
        <v>21100</v>
      </c>
    </row>
    <row r="112" spans="1:6" ht="12.75">
      <c r="A112" s="168">
        <v>104</v>
      </c>
      <c r="B112" s="153">
        <v>44189</v>
      </c>
      <c r="C112" s="154">
        <v>12819</v>
      </c>
      <c r="D112" s="154" t="s">
        <v>55</v>
      </c>
      <c r="E112" s="155" t="s">
        <v>57</v>
      </c>
      <c r="F112" s="169">
        <v>1500</v>
      </c>
    </row>
    <row r="113" spans="1:6" ht="12.75">
      <c r="A113" s="168">
        <v>105</v>
      </c>
      <c r="B113" s="153">
        <v>44189</v>
      </c>
      <c r="C113" s="154">
        <v>12795</v>
      </c>
      <c r="D113" s="154" t="s">
        <v>59</v>
      </c>
      <c r="E113" s="155" t="s">
        <v>60</v>
      </c>
      <c r="F113" s="169">
        <v>200</v>
      </c>
    </row>
    <row r="114" spans="1:6" ht="12.75">
      <c r="A114" s="168">
        <v>106</v>
      </c>
      <c r="B114" s="153">
        <v>44189</v>
      </c>
      <c r="C114" s="154">
        <v>12794</v>
      </c>
      <c r="D114" s="154" t="s">
        <v>59</v>
      </c>
      <c r="E114" s="155" t="s">
        <v>60</v>
      </c>
      <c r="F114" s="169">
        <v>60</v>
      </c>
    </row>
    <row r="115" spans="1:6" ht="12.75">
      <c r="A115" s="168">
        <v>107</v>
      </c>
      <c r="B115" s="153">
        <v>44189</v>
      </c>
      <c r="C115" s="154">
        <v>12793</v>
      </c>
      <c r="D115" s="154" t="s">
        <v>59</v>
      </c>
      <c r="E115" s="155" t="s">
        <v>60</v>
      </c>
      <c r="F115" s="169">
        <v>25</v>
      </c>
    </row>
    <row r="116" spans="1:6" ht="12.75">
      <c r="A116" s="168">
        <v>108</v>
      </c>
      <c r="B116" s="153">
        <v>44189</v>
      </c>
      <c r="C116" s="154">
        <v>12792</v>
      </c>
      <c r="D116" s="154" t="s">
        <v>59</v>
      </c>
      <c r="E116" s="155" t="s">
        <v>60</v>
      </c>
      <c r="F116" s="169">
        <v>544.5</v>
      </c>
    </row>
    <row r="117" spans="1:6" ht="12.75">
      <c r="A117" s="168">
        <v>109</v>
      </c>
      <c r="B117" s="153">
        <v>44189</v>
      </c>
      <c r="C117" s="154">
        <v>12781</v>
      </c>
      <c r="D117" s="154" t="s">
        <v>66</v>
      </c>
      <c r="E117" s="155" t="s">
        <v>57</v>
      </c>
      <c r="F117" s="169">
        <v>10830.53</v>
      </c>
    </row>
    <row r="118" spans="1:6" ht="12.75">
      <c r="A118" s="168">
        <v>110</v>
      </c>
      <c r="B118" s="153">
        <v>44189</v>
      </c>
      <c r="C118" s="154">
        <v>12779</v>
      </c>
      <c r="D118" s="154" t="s">
        <v>66</v>
      </c>
      <c r="E118" s="155" t="s">
        <v>69</v>
      </c>
      <c r="F118" s="169">
        <v>67.83</v>
      </c>
    </row>
    <row r="119" spans="1:6" ht="12.75">
      <c r="A119" s="168">
        <v>111</v>
      </c>
      <c r="B119" s="153">
        <v>44189</v>
      </c>
      <c r="C119" s="154">
        <v>12752</v>
      </c>
      <c r="D119" s="154" t="s">
        <v>66</v>
      </c>
      <c r="E119" s="155" t="s">
        <v>57</v>
      </c>
      <c r="F119" s="169">
        <v>477</v>
      </c>
    </row>
    <row r="120" spans="1:6" ht="12.75">
      <c r="A120" s="168">
        <v>112</v>
      </c>
      <c r="B120" s="153">
        <v>44189</v>
      </c>
      <c r="C120" s="154">
        <v>12750</v>
      </c>
      <c r="D120" s="154" t="s">
        <v>55</v>
      </c>
      <c r="E120" s="155" t="s">
        <v>57</v>
      </c>
      <c r="F120" s="169">
        <v>1343.6</v>
      </c>
    </row>
    <row r="121" spans="1:6" ht="12.75">
      <c r="A121" s="168">
        <v>113</v>
      </c>
      <c r="B121" s="153">
        <v>44189</v>
      </c>
      <c r="C121" s="152">
        <v>12748</v>
      </c>
      <c r="D121" s="154" t="s">
        <v>55</v>
      </c>
      <c r="E121" s="155" t="s">
        <v>57</v>
      </c>
      <c r="F121" s="169">
        <v>1200</v>
      </c>
    </row>
    <row r="122" spans="1:6" ht="12.75">
      <c r="A122" s="170">
        <v>114</v>
      </c>
      <c r="B122" s="161">
        <v>44189</v>
      </c>
      <c r="C122" s="162">
        <v>12746</v>
      </c>
      <c r="D122" s="163" t="s">
        <v>55</v>
      </c>
      <c r="E122" s="164" t="s">
        <v>57</v>
      </c>
      <c r="F122" s="171">
        <v>350</v>
      </c>
    </row>
    <row r="123" spans="1:6" ht="12.75">
      <c r="A123" s="179">
        <v>115</v>
      </c>
      <c r="B123" s="153">
        <v>44193</v>
      </c>
      <c r="C123" s="154">
        <v>12851</v>
      </c>
      <c r="D123" s="154" t="s">
        <v>66</v>
      </c>
      <c r="E123" s="155" t="s">
        <v>64</v>
      </c>
      <c r="F123" s="169">
        <v>726</v>
      </c>
    </row>
    <row r="124" spans="1:6" ht="12.75">
      <c r="A124" s="180">
        <v>116</v>
      </c>
      <c r="B124" s="153">
        <v>44193</v>
      </c>
      <c r="C124" s="154">
        <v>12852</v>
      </c>
      <c r="D124" s="154" t="s">
        <v>55</v>
      </c>
      <c r="E124" s="155" t="s">
        <v>57</v>
      </c>
      <c r="F124" s="169">
        <v>2000</v>
      </c>
    </row>
    <row r="125" spans="1:6" ht="12.75">
      <c r="A125" s="179">
        <v>117</v>
      </c>
      <c r="B125" s="153">
        <v>44193</v>
      </c>
      <c r="C125" s="156">
        <v>12853</v>
      </c>
      <c r="D125" s="154" t="s">
        <v>55</v>
      </c>
      <c r="E125" s="155" t="s">
        <v>57</v>
      </c>
      <c r="F125" s="169">
        <v>1050</v>
      </c>
    </row>
    <row r="126" spans="1:6" ht="12.75">
      <c r="A126" s="180">
        <v>118</v>
      </c>
      <c r="B126" s="153">
        <v>44193</v>
      </c>
      <c r="C126" s="156">
        <v>12854</v>
      </c>
      <c r="D126" s="154" t="s">
        <v>55</v>
      </c>
      <c r="E126" s="155" t="s">
        <v>57</v>
      </c>
      <c r="F126" s="169">
        <v>4180</v>
      </c>
    </row>
    <row r="127" spans="1:6" ht="12.75">
      <c r="A127" s="179">
        <v>119</v>
      </c>
      <c r="B127" s="153">
        <v>44193</v>
      </c>
      <c r="C127" s="154">
        <v>12855</v>
      </c>
      <c r="D127" s="154" t="s">
        <v>66</v>
      </c>
      <c r="E127" s="155" t="s">
        <v>57</v>
      </c>
      <c r="F127" s="169">
        <v>1050</v>
      </c>
    </row>
    <row r="128" spans="1:6" ht="12.75">
      <c r="A128" s="180">
        <v>120</v>
      </c>
      <c r="B128" s="153">
        <v>44193</v>
      </c>
      <c r="C128" s="154">
        <v>12856</v>
      </c>
      <c r="D128" s="154" t="s">
        <v>55</v>
      </c>
      <c r="E128" s="155" t="s">
        <v>57</v>
      </c>
      <c r="F128" s="169">
        <v>900</v>
      </c>
    </row>
    <row r="129" spans="1:6" ht="12.75">
      <c r="A129" s="179">
        <v>121</v>
      </c>
      <c r="B129" s="153">
        <v>44193</v>
      </c>
      <c r="C129" s="154">
        <v>12857</v>
      </c>
      <c r="D129" s="154" t="s">
        <v>55</v>
      </c>
      <c r="E129" s="155" t="s">
        <v>56</v>
      </c>
      <c r="F129" s="169">
        <v>300</v>
      </c>
    </row>
    <row r="130" spans="1:6" ht="12.75">
      <c r="A130" s="180">
        <v>122</v>
      </c>
      <c r="B130" s="153">
        <v>44193</v>
      </c>
      <c r="C130" s="154">
        <v>12858</v>
      </c>
      <c r="D130" s="154" t="s">
        <v>55</v>
      </c>
      <c r="E130" s="155" t="s">
        <v>57</v>
      </c>
      <c r="F130" s="169">
        <v>3500</v>
      </c>
    </row>
    <row r="131" spans="1:6" ht="12.75">
      <c r="A131" s="179">
        <v>123</v>
      </c>
      <c r="B131" s="153">
        <v>44193</v>
      </c>
      <c r="C131" s="154">
        <v>12859</v>
      </c>
      <c r="D131" s="154" t="s">
        <v>66</v>
      </c>
      <c r="E131" s="155" t="s">
        <v>57</v>
      </c>
      <c r="F131" s="169">
        <v>1020</v>
      </c>
    </row>
    <row r="132" spans="1:6" ht="12.75">
      <c r="A132" s="180">
        <v>124</v>
      </c>
      <c r="B132" s="153">
        <v>44193</v>
      </c>
      <c r="C132" s="154">
        <v>12860</v>
      </c>
      <c r="D132" s="154" t="s">
        <v>55</v>
      </c>
      <c r="E132" s="155" t="s">
        <v>57</v>
      </c>
      <c r="F132" s="169">
        <v>12088</v>
      </c>
    </row>
    <row r="133" spans="1:6" ht="12.75">
      <c r="A133" s="179">
        <v>125</v>
      </c>
      <c r="B133" s="153">
        <v>44193</v>
      </c>
      <c r="C133" s="154">
        <v>12861</v>
      </c>
      <c r="D133" s="154" t="s">
        <v>66</v>
      </c>
      <c r="E133" s="155" t="s">
        <v>57</v>
      </c>
      <c r="F133" s="169">
        <v>8950</v>
      </c>
    </row>
    <row r="134" spans="1:6" ht="12.75">
      <c r="A134" s="180">
        <v>126</v>
      </c>
      <c r="B134" s="153">
        <v>44193</v>
      </c>
      <c r="C134" s="154">
        <v>12862</v>
      </c>
      <c r="D134" s="154" t="s">
        <v>66</v>
      </c>
      <c r="E134" s="155" t="s">
        <v>57</v>
      </c>
      <c r="F134" s="169">
        <v>3751</v>
      </c>
    </row>
    <row r="135" spans="1:6" ht="12.75">
      <c r="A135" s="179">
        <v>127</v>
      </c>
      <c r="B135" s="153">
        <v>44193</v>
      </c>
      <c r="C135" s="154">
        <v>12863</v>
      </c>
      <c r="D135" s="154" t="s">
        <v>55</v>
      </c>
      <c r="E135" s="155" t="s">
        <v>57</v>
      </c>
      <c r="F135" s="169">
        <v>2800</v>
      </c>
    </row>
    <row r="136" spans="1:6" ht="12.75">
      <c r="A136" s="180">
        <v>128</v>
      </c>
      <c r="B136" s="153">
        <v>44193</v>
      </c>
      <c r="C136" s="154">
        <v>12864</v>
      </c>
      <c r="D136" s="154" t="s">
        <v>55</v>
      </c>
      <c r="E136" s="155" t="s">
        <v>57</v>
      </c>
      <c r="F136" s="169">
        <v>70</v>
      </c>
    </row>
    <row r="137" spans="1:6" ht="12.75">
      <c r="A137" s="179">
        <v>129</v>
      </c>
      <c r="B137" s="153">
        <v>44193</v>
      </c>
      <c r="C137" s="154">
        <v>12865</v>
      </c>
      <c r="D137" s="154" t="s">
        <v>66</v>
      </c>
      <c r="E137" s="155" t="s">
        <v>57</v>
      </c>
      <c r="F137" s="169">
        <v>7650</v>
      </c>
    </row>
    <row r="138" spans="1:6" ht="12.75">
      <c r="A138" s="180">
        <v>130</v>
      </c>
      <c r="B138" s="153">
        <v>44193</v>
      </c>
      <c r="C138" s="154">
        <v>12871</v>
      </c>
      <c r="D138" s="154" t="s">
        <v>55</v>
      </c>
      <c r="E138" s="155" t="s">
        <v>57</v>
      </c>
      <c r="F138" s="169">
        <v>1503</v>
      </c>
    </row>
    <row r="139" spans="1:6" ht="12.75">
      <c r="A139" s="179">
        <v>131</v>
      </c>
      <c r="B139" s="153">
        <v>44193</v>
      </c>
      <c r="C139" s="154">
        <v>12866</v>
      </c>
      <c r="D139" s="154" t="s">
        <v>66</v>
      </c>
      <c r="E139" s="155" t="s">
        <v>67</v>
      </c>
      <c r="F139" s="169">
        <v>1666790.58</v>
      </c>
    </row>
    <row r="140" spans="1:6" ht="12.75">
      <c r="A140" s="180">
        <v>132</v>
      </c>
      <c r="B140" s="153">
        <v>44193</v>
      </c>
      <c r="C140" s="154">
        <v>12867</v>
      </c>
      <c r="D140" s="154" t="s">
        <v>66</v>
      </c>
      <c r="E140" s="155" t="s">
        <v>67</v>
      </c>
      <c r="F140" s="169">
        <v>660630.09</v>
      </c>
    </row>
    <row r="141" spans="1:6" ht="12.75">
      <c r="A141" s="179">
        <v>133</v>
      </c>
      <c r="B141" s="153">
        <v>44193</v>
      </c>
      <c r="C141" s="154">
        <v>12868</v>
      </c>
      <c r="D141" s="154" t="s">
        <v>66</v>
      </c>
      <c r="E141" s="155" t="s">
        <v>67</v>
      </c>
      <c r="F141" s="169">
        <v>993392.01</v>
      </c>
    </row>
    <row r="142" spans="1:6" ht="12.75">
      <c r="A142" s="180">
        <v>134</v>
      </c>
      <c r="B142" s="153">
        <v>44193</v>
      </c>
      <c r="C142" s="154">
        <v>12869</v>
      </c>
      <c r="D142" s="154" t="s">
        <v>66</v>
      </c>
      <c r="E142" s="155" t="s">
        <v>67</v>
      </c>
      <c r="F142" s="169">
        <v>216517.23</v>
      </c>
    </row>
    <row r="143" spans="1:6" ht="12.75">
      <c r="A143" s="179">
        <v>135</v>
      </c>
      <c r="B143" s="153">
        <v>44194</v>
      </c>
      <c r="C143" s="154">
        <v>12974</v>
      </c>
      <c r="D143" s="154" t="s">
        <v>66</v>
      </c>
      <c r="E143" s="155" t="s">
        <v>67</v>
      </c>
      <c r="F143" s="169">
        <v>20380.96</v>
      </c>
    </row>
    <row r="144" spans="1:6" ht="12.75">
      <c r="A144" s="180">
        <v>136</v>
      </c>
      <c r="B144" s="153">
        <v>44194</v>
      </c>
      <c r="C144" s="152">
        <v>12975</v>
      </c>
      <c r="D144" s="154" t="s">
        <v>66</v>
      </c>
      <c r="E144" s="155" t="s">
        <v>67</v>
      </c>
      <c r="F144" s="169">
        <v>34161.74</v>
      </c>
    </row>
    <row r="145" spans="1:6" ht="12.75">
      <c r="A145" s="179">
        <v>137</v>
      </c>
      <c r="B145" s="153">
        <v>44194</v>
      </c>
      <c r="C145" s="157">
        <v>12976</v>
      </c>
      <c r="D145" s="154" t="s">
        <v>59</v>
      </c>
      <c r="E145" s="155" t="s">
        <v>61</v>
      </c>
      <c r="F145" s="169">
        <v>331373</v>
      </c>
    </row>
    <row r="146" spans="1:6" ht="12.75">
      <c r="A146" s="180">
        <v>138</v>
      </c>
      <c r="B146" s="153">
        <v>44194</v>
      </c>
      <c r="C146" s="157">
        <v>12987</v>
      </c>
      <c r="D146" s="154" t="s">
        <v>55</v>
      </c>
      <c r="E146" s="155" t="s">
        <v>65</v>
      </c>
      <c r="F146" s="169">
        <v>2436.75</v>
      </c>
    </row>
    <row r="147" spans="1:6" ht="12.75">
      <c r="A147" s="179">
        <v>139</v>
      </c>
      <c r="B147" s="153">
        <v>44194</v>
      </c>
      <c r="C147" s="157">
        <v>12989</v>
      </c>
      <c r="D147" s="154" t="s">
        <v>55</v>
      </c>
      <c r="E147" s="155" t="s">
        <v>65</v>
      </c>
      <c r="F147" s="169">
        <v>609.19</v>
      </c>
    </row>
    <row r="148" spans="1:6" ht="12.75">
      <c r="A148" s="180">
        <v>140</v>
      </c>
      <c r="B148" s="153">
        <v>44194</v>
      </c>
      <c r="C148" s="154">
        <v>12991</v>
      </c>
      <c r="D148" s="154" t="s">
        <v>55</v>
      </c>
      <c r="E148" s="155" t="s">
        <v>65</v>
      </c>
      <c r="F148" s="169">
        <v>1827.56</v>
      </c>
    </row>
    <row r="149" spans="1:6" ht="12.75">
      <c r="A149" s="179">
        <v>141</v>
      </c>
      <c r="B149" s="153">
        <v>44194</v>
      </c>
      <c r="C149" s="154">
        <v>12994</v>
      </c>
      <c r="D149" s="154" t="s">
        <v>55</v>
      </c>
      <c r="E149" s="155" t="s">
        <v>65</v>
      </c>
      <c r="F149" s="169">
        <v>8090.01</v>
      </c>
    </row>
    <row r="150" spans="1:6" ht="12.75">
      <c r="A150" s="180">
        <v>142</v>
      </c>
      <c r="B150" s="153">
        <v>44194</v>
      </c>
      <c r="C150" s="154">
        <v>12996</v>
      </c>
      <c r="D150" s="154" t="s">
        <v>55</v>
      </c>
      <c r="E150" s="155" t="s">
        <v>65</v>
      </c>
      <c r="F150" s="169">
        <v>17057.25</v>
      </c>
    </row>
    <row r="151" spans="1:6" ht="12.75">
      <c r="A151" s="179">
        <v>143</v>
      </c>
      <c r="B151" s="153">
        <v>44194</v>
      </c>
      <c r="C151" s="154">
        <v>12998</v>
      </c>
      <c r="D151" s="154" t="s">
        <v>55</v>
      </c>
      <c r="E151" s="155" t="s">
        <v>65</v>
      </c>
      <c r="F151" s="169">
        <v>8528.62</v>
      </c>
    </row>
    <row r="152" spans="1:6" ht="12.75">
      <c r="A152" s="180">
        <v>144</v>
      </c>
      <c r="B152" s="153">
        <v>44194</v>
      </c>
      <c r="C152" s="154">
        <v>13000</v>
      </c>
      <c r="D152" s="154" t="s">
        <v>55</v>
      </c>
      <c r="E152" s="155" t="s">
        <v>65</v>
      </c>
      <c r="F152" s="169">
        <v>8528.62</v>
      </c>
    </row>
    <row r="153" spans="1:6" ht="12.75">
      <c r="A153" s="179">
        <v>145</v>
      </c>
      <c r="B153" s="153">
        <v>44195</v>
      </c>
      <c r="C153" s="154">
        <v>13009</v>
      </c>
      <c r="D153" s="154" t="s">
        <v>66</v>
      </c>
      <c r="E153" s="155" t="s">
        <v>67</v>
      </c>
      <c r="F153" s="169">
        <v>73473.42</v>
      </c>
    </row>
    <row r="154" spans="1:6" ht="12.75">
      <c r="A154" s="180">
        <v>146</v>
      </c>
      <c r="B154" s="153">
        <v>44195</v>
      </c>
      <c r="C154" s="154">
        <v>13008</v>
      </c>
      <c r="D154" s="154" t="s">
        <v>66</v>
      </c>
      <c r="E154" s="155" t="s">
        <v>67</v>
      </c>
      <c r="F154" s="169">
        <v>94160.1</v>
      </c>
    </row>
    <row r="155" spans="1:6" ht="12.75">
      <c r="A155" s="179">
        <v>147</v>
      </c>
      <c r="B155" s="153">
        <v>44195</v>
      </c>
      <c r="C155" s="154">
        <v>13007</v>
      </c>
      <c r="D155" s="154" t="s">
        <v>66</v>
      </c>
      <c r="E155" s="155" t="s">
        <v>67</v>
      </c>
      <c r="F155" s="169">
        <v>179403.54</v>
      </c>
    </row>
    <row r="156" spans="1:6" ht="12.75">
      <c r="A156" s="180">
        <v>148</v>
      </c>
      <c r="B156" s="153">
        <v>44195</v>
      </c>
      <c r="C156" s="154">
        <v>13006</v>
      </c>
      <c r="D156" s="154" t="s">
        <v>66</v>
      </c>
      <c r="E156" s="155" t="s">
        <v>67</v>
      </c>
      <c r="F156" s="169">
        <v>83436.12</v>
      </c>
    </row>
    <row r="157" spans="1:6" ht="12.75">
      <c r="A157" s="179">
        <v>149</v>
      </c>
      <c r="B157" s="153">
        <v>44195</v>
      </c>
      <c r="C157" s="154">
        <v>13005</v>
      </c>
      <c r="D157" s="154" t="s">
        <v>66</v>
      </c>
      <c r="E157" s="155" t="s">
        <v>67</v>
      </c>
      <c r="F157" s="169">
        <v>64878.6</v>
      </c>
    </row>
    <row r="158" spans="1:6" ht="12.75">
      <c r="A158" s="180">
        <v>150</v>
      </c>
      <c r="B158" s="153">
        <v>44195</v>
      </c>
      <c r="C158" s="154">
        <v>13004</v>
      </c>
      <c r="D158" s="154" t="s">
        <v>66</v>
      </c>
      <c r="E158" s="155" t="s">
        <v>67</v>
      </c>
      <c r="F158" s="169">
        <v>83246.2</v>
      </c>
    </row>
    <row r="159" spans="1:6" ht="12.75">
      <c r="A159" s="179">
        <v>151</v>
      </c>
      <c r="B159" s="153">
        <v>44195</v>
      </c>
      <c r="C159" s="154">
        <v>13003</v>
      </c>
      <c r="D159" s="154" t="s">
        <v>66</v>
      </c>
      <c r="E159" s="155" t="s">
        <v>67</v>
      </c>
      <c r="F159" s="169">
        <v>91582.08</v>
      </c>
    </row>
    <row r="160" spans="1:6" ht="12.75">
      <c r="A160" s="180">
        <v>152</v>
      </c>
      <c r="B160" s="153">
        <v>44195</v>
      </c>
      <c r="C160" s="154">
        <v>13002</v>
      </c>
      <c r="D160" s="154" t="s">
        <v>66</v>
      </c>
      <c r="E160" s="155" t="s">
        <v>67</v>
      </c>
      <c r="F160" s="169">
        <v>187171.92</v>
      </c>
    </row>
    <row r="161" spans="1:6" ht="12.75">
      <c r="A161" s="179">
        <v>153</v>
      </c>
      <c r="B161" s="153">
        <v>44195</v>
      </c>
      <c r="C161" s="154">
        <v>13062</v>
      </c>
      <c r="D161" s="154" t="s">
        <v>66</v>
      </c>
      <c r="E161" s="155" t="s">
        <v>57</v>
      </c>
      <c r="F161" s="169">
        <v>2050</v>
      </c>
    </row>
    <row r="162" spans="1:6" ht="12.75">
      <c r="A162" s="180">
        <v>154</v>
      </c>
      <c r="B162" s="153">
        <v>44195</v>
      </c>
      <c r="C162" s="154">
        <v>13063</v>
      </c>
      <c r="D162" s="154" t="s">
        <v>55</v>
      </c>
      <c r="E162" s="155" t="s">
        <v>64</v>
      </c>
      <c r="F162" s="169">
        <v>1198.5</v>
      </c>
    </row>
    <row r="163" spans="1:6" ht="12.75">
      <c r="A163" s="179">
        <v>155</v>
      </c>
      <c r="B163" s="153">
        <v>44195</v>
      </c>
      <c r="C163" s="154">
        <v>13064</v>
      </c>
      <c r="D163" s="154" t="s">
        <v>55</v>
      </c>
      <c r="E163" s="155" t="s">
        <v>57</v>
      </c>
      <c r="F163" s="169">
        <v>1000</v>
      </c>
    </row>
    <row r="164" spans="1:6" ht="12.75">
      <c r="A164" s="180">
        <v>156</v>
      </c>
      <c r="B164" s="153">
        <v>44195</v>
      </c>
      <c r="C164" s="154">
        <v>13065</v>
      </c>
      <c r="D164" s="154" t="s">
        <v>66</v>
      </c>
      <c r="E164" s="155" t="s">
        <v>57</v>
      </c>
      <c r="F164" s="169">
        <v>8057.5</v>
      </c>
    </row>
    <row r="165" spans="1:6" ht="12.75">
      <c r="A165" s="179">
        <v>157</v>
      </c>
      <c r="B165" s="153">
        <v>44195</v>
      </c>
      <c r="C165" s="154">
        <v>13040</v>
      </c>
      <c r="D165" s="154" t="s">
        <v>55</v>
      </c>
      <c r="E165" s="155" t="s">
        <v>65</v>
      </c>
      <c r="F165" s="169">
        <v>487.43</v>
      </c>
    </row>
    <row r="166" spans="1:6" ht="12.75">
      <c r="A166" s="180">
        <v>158</v>
      </c>
      <c r="B166" s="153">
        <v>44195</v>
      </c>
      <c r="C166" s="154">
        <v>13042</v>
      </c>
      <c r="D166" s="154" t="s">
        <v>55</v>
      </c>
      <c r="E166" s="155" t="s">
        <v>65</v>
      </c>
      <c r="F166" s="169">
        <v>487.43</v>
      </c>
    </row>
    <row r="167" spans="1:6" ht="12.75">
      <c r="A167" s="179">
        <v>159</v>
      </c>
      <c r="B167" s="153">
        <v>44195</v>
      </c>
      <c r="C167" s="154">
        <v>13045</v>
      </c>
      <c r="D167" s="154" t="s">
        <v>55</v>
      </c>
      <c r="E167" s="155" t="s">
        <v>65</v>
      </c>
      <c r="F167" s="169">
        <v>3005.01</v>
      </c>
    </row>
    <row r="168" spans="1:6" ht="12.75">
      <c r="A168" s="180">
        <v>160</v>
      </c>
      <c r="B168" s="153">
        <v>44195</v>
      </c>
      <c r="C168" s="154">
        <v>13047</v>
      </c>
      <c r="D168" s="154" t="s">
        <v>55</v>
      </c>
      <c r="E168" s="155" t="s">
        <v>65</v>
      </c>
      <c r="F168" s="169">
        <v>3005.01</v>
      </c>
    </row>
    <row r="169" spans="1:6" ht="12.75">
      <c r="A169" s="179">
        <v>161</v>
      </c>
      <c r="B169" s="153">
        <v>44195</v>
      </c>
      <c r="C169" s="154">
        <v>13022</v>
      </c>
      <c r="D169" s="154" t="s">
        <v>59</v>
      </c>
      <c r="E169" s="155" t="s">
        <v>61</v>
      </c>
      <c r="F169" s="169">
        <v>345295</v>
      </c>
    </row>
    <row r="170" spans="1:6" ht="12.75">
      <c r="A170" s="180">
        <v>162</v>
      </c>
      <c r="B170" s="153">
        <v>44195</v>
      </c>
      <c r="C170" s="154">
        <v>13023</v>
      </c>
      <c r="D170" s="154" t="s">
        <v>59</v>
      </c>
      <c r="E170" s="155" t="s">
        <v>61</v>
      </c>
      <c r="F170" s="169">
        <v>278273</v>
      </c>
    </row>
    <row r="171" spans="1:6" ht="12.75">
      <c r="A171" s="179">
        <v>163</v>
      </c>
      <c r="B171" s="153">
        <v>44195</v>
      </c>
      <c r="C171" s="154">
        <v>13024</v>
      </c>
      <c r="D171" s="154" t="s">
        <v>59</v>
      </c>
      <c r="E171" s="155" t="s">
        <v>61</v>
      </c>
      <c r="F171" s="169">
        <v>87855</v>
      </c>
    </row>
    <row r="172" spans="1:6" ht="12.75">
      <c r="A172" s="180">
        <v>164</v>
      </c>
      <c r="B172" s="153">
        <v>44195</v>
      </c>
      <c r="C172" s="154">
        <v>13025</v>
      </c>
      <c r="D172" s="154" t="s">
        <v>59</v>
      </c>
      <c r="E172" s="155" t="s">
        <v>61</v>
      </c>
      <c r="F172" s="169">
        <v>145367</v>
      </c>
    </row>
    <row r="173" spans="1:6" ht="12.75">
      <c r="A173" s="179">
        <v>165</v>
      </c>
      <c r="B173" s="153">
        <v>44195</v>
      </c>
      <c r="C173" s="154">
        <v>13026</v>
      </c>
      <c r="D173" s="154" t="s">
        <v>59</v>
      </c>
      <c r="E173" s="155" t="s">
        <v>61</v>
      </c>
      <c r="F173" s="169">
        <v>5070</v>
      </c>
    </row>
    <row r="174" spans="1:6" ht="12.75">
      <c r="A174" s="180">
        <v>166</v>
      </c>
      <c r="B174" s="153">
        <v>44195</v>
      </c>
      <c r="C174" s="154">
        <v>13027</v>
      </c>
      <c r="D174" s="154" t="s">
        <v>59</v>
      </c>
      <c r="E174" s="155" t="s">
        <v>61</v>
      </c>
      <c r="F174" s="169">
        <v>249213</v>
      </c>
    </row>
    <row r="175" spans="1:6" ht="12.75">
      <c r="A175" s="179">
        <v>167</v>
      </c>
      <c r="B175" s="153">
        <v>44195</v>
      </c>
      <c r="C175" s="154">
        <v>13028</v>
      </c>
      <c r="D175" s="154" t="s">
        <v>59</v>
      </c>
      <c r="E175" s="155" t="s">
        <v>61</v>
      </c>
      <c r="F175" s="169">
        <v>182442</v>
      </c>
    </row>
    <row r="176" spans="1:6" ht="12.75">
      <c r="A176" s="180">
        <v>168</v>
      </c>
      <c r="B176" s="153">
        <v>44195</v>
      </c>
      <c r="C176" s="154">
        <v>13077</v>
      </c>
      <c r="D176" s="154" t="s">
        <v>66</v>
      </c>
      <c r="E176" s="155" t="s">
        <v>69</v>
      </c>
      <c r="F176" s="169">
        <v>39.27</v>
      </c>
    </row>
    <row r="177" spans="1:6" ht="12.75">
      <c r="A177" s="179">
        <v>169</v>
      </c>
      <c r="B177" s="153">
        <v>44195</v>
      </c>
      <c r="C177" s="154">
        <v>13078</v>
      </c>
      <c r="D177" s="154" t="s">
        <v>55</v>
      </c>
      <c r="E177" s="155" t="s">
        <v>58</v>
      </c>
      <c r="F177" s="169">
        <v>1297.96</v>
      </c>
    </row>
    <row r="178" spans="1:6" ht="12.75">
      <c r="A178" s="180">
        <v>170</v>
      </c>
      <c r="B178" s="153">
        <v>44195</v>
      </c>
      <c r="C178" s="154">
        <v>13061</v>
      </c>
      <c r="D178" s="154" t="s">
        <v>55</v>
      </c>
      <c r="E178" s="155" t="s">
        <v>57</v>
      </c>
      <c r="F178" s="169">
        <v>3000</v>
      </c>
    </row>
    <row r="179" spans="1:6" ht="12.75">
      <c r="A179" s="179">
        <v>171</v>
      </c>
      <c r="B179" s="153">
        <v>44195</v>
      </c>
      <c r="C179" s="154">
        <v>13013</v>
      </c>
      <c r="D179" s="154" t="s">
        <v>66</v>
      </c>
      <c r="E179" s="155" t="s">
        <v>67</v>
      </c>
      <c r="F179" s="169">
        <v>103234.01</v>
      </c>
    </row>
    <row r="180" spans="1:6" ht="12.75">
      <c r="A180" s="180">
        <v>172</v>
      </c>
      <c r="B180" s="153">
        <v>44195</v>
      </c>
      <c r="C180" s="154">
        <v>13012</v>
      </c>
      <c r="D180" s="154" t="s">
        <v>66</v>
      </c>
      <c r="E180" s="155" t="s">
        <v>67</v>
      </c>
      <c r="F180" s="169">
        <v>308744.38</v>
      </c>
    </row>
    <row r="181" spans="1:6" ht="12.75">
      <c r="A181" s="179">
        <v>173</v>
      </c>
      <c r="B181" s="153">
        <v>44195</v>
      </c>
      <c r="C181" s="154">
        <v>13011</v>
      </c>
      <c r="D181" s="154" t="s">
        <v>66</v>
      </c>
      <c r="E181" s="155" t="s">
        <v>67</v>
      </c>
      <c r="F181" s="169">
        <v>90029.37</v>
      </c>
    </row>
    <row r="182" spans="1:6" ht="13.5" thickBot="1">
      <c r="A182" s="180">
        <v>174</v>
      </c>
      <c r="B182" s="161">
        <v>44195</v>
      </c>
      <c r="C182" s="163">
        <v>13010</v>
      </c>
      <c r="D182" s="163" t="s">
        <v>66</v>
      </c>
      <c r="E182" s="164" t="s">
        <v>67</v>
      </c>
      <c r="F182" s="171">
        <v>232903.61</v>
      </c>
    </row>
    <row r="183" spans="1:6" ht="21" customHeight="1" thickBot="1">
      <c r="A183" s="181"/>
      <c r="B183" s="182"/>
      <c r="C183" s="182"/>
      <c r="D183" s="182"/>
      <c r="E183" s="183" t="s">
        <v>7</v>
      </c>
      <c r="F183" s="165">
        <f>SUM(F9:F182)</f>
        <v>21590836.620000016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34"/>
  <sheetViews>
    <sheetView zoomScalePageLayoutView="0" workbookViewId="0" topLeftCell="A1">
      <selection activeCell="I8" sqref="I8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24.7109375" style="10" customWidth="1"/>
    <col min="5" max="5" width="39.421875" style="10" customWidth="1"/>
    <col min="6" max="6" width="15.00390625" style="10" customWidth="1"/>
    <col min="7" max="16384" width="10.421875" style="10" customWidth="1"/>
  </cols>
  <sheetData>
    <row r="1" spans="1:6" ht="12.75">
      <c r="A1" s="11" t="s">
        <v>27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1" t="s">
        <v>28</v>
      </c>
      <c r="B3" s="7"/>
      <c r="C3" s="5"/>
      <c r="D3" s="7"/>
      <c r="E3" s="8"/>
      <c r="F3" s="5"/>
    </row>
    <row r="4" spans="1:6" ht="12.75">
      <c r="A4" s="11" t="s">
        <v>33</v>
      </c>
      <c r="B4" s="7"/>
      <c r="C4" s="5"/>
      <c r="D4" s="7"/>
      <c r="E4" s="5"/>
      <c r="F4" s="7"/>
    </row>
    <row r="5" spans="1:6" ht="12.75">
      <c r="A5" s="5"/>
      <c r="B5" s="7"/>
      <c r="C5" s="5"/>
      <c r="D5" s="5"/>
      <c r="E5" s="5"/>
      <c r="F5" s="5"/>
    </row>
    <row r="6" spans="1:6" ht="12.75">
      <c r="A6" s="5"/>
      <c r="B6" s="9"/>
      <c r="C6" s="24" t="s">
        <v>36</v>
      </c>
      <c r="D6" s="34" t="str">
        <f>personal!E6</f>
        <v>28-31 decembrie 2020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53" t="s">
        <v>9</v>
      </c>
      <c r="B8" s="54" t="s">
        <v>10</v>
      </c>
      <c r="C8" s="55" t="s">
        <v>11</v>
      </c>
      <c r="D8" s="54" t="s">
        <v>30</v>
      </c>
      <c r="E8" s="54" t="s">
        <v>31</v>
      </c>
      <c r="F8" s="63" t="s">
        <v>32</v>
      </c>
    </row>
    <row r="9" spans="1:6" ht="12.75">
      <c r="A9" s="203">
        <v>1</v>
      </c>
      <c r="B9" s="204">
        <v>44193</v>
      </c>
      <c r="C9" s="205">
        <v>12799</v>
      </c>
      <c r="D9" s="205" t="s">
        <v>38</v>
      </c>
      <c r="E9" s="206" t="s">
        <v>196</v>
      </c>
      <c r="F9" s="207">
        <v>475642.62</v>
      </c>
    </row>
    <row r="10" spans="1:6" ht="12.75">
      <c r="A10" s="203">
        <v>2</v>
      </c>
      <c r="B10" s="204">
        <v>44193</v>
      </c>
      <c r="C10" s="205">
        <v>12797</v>
      </c>
      <c r="D10" s="205" t="s">
        <v>38</v>
      </c>
      <c r="E10" s="208" t="s">
        <v>197</v>
      </c>
      <c r="F10" s="207">
        <v>36593886.87</v>
      </c>
    </row>
    <row r="11" spans="1:6" ht="12.75">
      <c r="A11" s="203">
        <v>3</v>
      </c>
      <c r="B11" s="204">
        <v>44194</v>
      </c>
      <c r="C11" s="205">
        <v>12985</v>
      </c>
      <c r="D11" s="205" t="s">
        <v>55</v>
      </c>
      <c r="E11" s="208" t="s">
        <v>198</v>
      </c>
      <c r="F11" s="207">
        <v>1961583.75</v>
      </c>
    </row>
    <row r="12" spans="1:6" ht="12.75">
      <c r="A12" s="203">
        <v>4</v>
      </c>
      <c r="B12" s="204">
        <v>44194</v>
      </c>
      <c r="C12" s="205">
        <v>12986</v>
      </c>
      <c r="D12" s="205" t="s">
        <v>55</v>
      </c>
      <c r="E12" s="208" t="s">
        <v>198</v>
      </c>
      <c r="F12" s="207">
        <v>222962.62</v>
      </c>
    </row>
    <row r="13" spans="1:256" ht="12.75">
      <c r="A13" s="203">
        <v>5</v>
      </c>
      <c r="B13" s="204">
        <v>44194</v>
      </c>
      <c r="C13" s="205">
        <v>12992</v>
      </c>
      <c r="D13" s="205" t="s">
        <v>55</v>
      </c>
      <c r="E13" s="208" t="s">
        <v>198</v>
      </c>
      <c r="F13" s="207">
        <v>263169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2.75">
      <c r="A14" s="203">
        <v>6</v>
      </c>
      <c r="B14" s="204">
        <v>44194</v>
      </c>
      <c r="C14" s="205">
        <v>12995</v>
      </c>
      <c r="D14" s="205" t="s">
        <v>55</v>
      </c>
      <c r="E14" s="208" t="s">
        <v>198</v>
      </c>
      <c r="F14" s="207">
        <v>526338</v>
      </c>
    </row>
    <row r="15" spans="1:6" ht="12.75">
      <c r="A15" s="203">
        <v>7</v>
      </c>
      <c r="B15" s="204">
        <v>44194</v>
      </c>
      <c r="C15" s="205">
        <v>12999</v>
      </c>
      <c r="D15" s="205" t="s">
        <v>55</v>
      </c>
      <c r="E15" s="208" t="s">
        <v>198</v>
      </c>
      <c r="F15" s="207">
        <v>134021.25</v>
      </c>
    </row>
    <row r="16" spans="1:6" ht="12.75">
      <c r="A16" s="203">
        <v>8</v>
      </c>
      <c r="B16" s="204">
        <v>44194</v>
      </c>
      <c r="C16" s="205">
        <v>12997</v>
      </c>
      <c r="D16" s="205" t="s">
        <v>55</v>
      </c>
      <c r="E16" s="208" t="s">
        <v>198</v>
      </c>
      <c r="F16" s="207">
        <v>134021.25</v>
      </c>
    </row>
    <row r="17" spans="1:6" ht="12.75">
      <c r="A17" s="203">
        <v>9</v>
      </c>
      <c r="B17" s="204">
        <v>44194</v>
      </c>
      <c r="C17" s="205">
        <v>12993</v>
      </c>
      <c r="D17" s="205" t="s">
        <v>55</v>
      </c>
      <c r="E17" s="208" t="s">
        <v>198</v>
      </c>
      <c r="F17" s="207">
        <v>511717.5</v>
      </c>
    </row>
    <row r="18" spans="1:6" ht="12.75">
      <c r="A18" s="203">
        <v>10</v>
      </c>
      <c r="B18" s="204">
        <v>44194</v>
      </c>
      <c r="C18" s="205">
        <v>12988</v>
      </c>
      <c r="D18" s="205" t="s">
        <v>55</v>
      </c>
      <c r="E18" s="208" t="s">
        <v>198</v>
      </c>
      <c r="F18" s="207">
        <v>55740.66</v>
      </c>
    </row>
    <row r="19" spans="1:6" ht="12.75">
      <c r="A19" s="203">
        <v>11</v>
      </c>
      <c r="B19" s="204">
        <v>44194</v>
      </c>
      <c r="C19" s="205">
        <v>12990</v>
      </c>
      <c r="D19" s="205" t="s">
        <v>55</v>
      </c>
      <c r="E19" s="208" t="s">
        <v>198</v>
      </c>
      <c r="F19" s="207">
        <v>167221.97</v>
      </c>
    </row>
    <row r="20" spans="1:6" ht="12.75">
      <c r="A20" s="203">
        <v>12</v>
      </c>
      <c r="B20" s="204">
        <v>44195</v>
      </c>
      <c r="C20" s="205">
        <v>13033</v>
      </c>
      <c r="D20" s="205" t="s">
        <v>55</v>
      </c>
      <c r="E20" s="208" t="s">
        <v>198</v>
      </c>
      <c r="F20" s="207">
        <v>9139.31</v>
      </c>
    </row>
    <row r="21" spans="1:6" ht="12.75">
      <c r="A21" s="203">
        <v>13</v>
      </c>
      <c r="B21" s="204">
        <v>44195</v>
      </c>
      <c r="C21" s="205">
        <v>13034</v>
      </c>
      <c r="D21" s="205" t="s">
        <v>55</v>
      </c>
      <c r="E21" s="208" t="s">
        <v>198</v>
      </c>
      <c r="F21" s="207">
        <v>9139.31</v>
      </c>
    </row>
    <row r="22" spans="1:6" ht="12.75">
      <c r="A22" s="203">
        <v>14</v>
      </c>
      <c r="B22" s="204">
        <v>44195</v>
      </c>
      <c r="C22" s="205">
        <v>13035</v>
      </c>
      <c r="D22" s="205" t="s">
        <v>55</v>
      </c>
      <c r="E22" s="208" t="s">
        <v>198</v>
      </c>
      <c r="F22" s="207">
        <v>761.61</v>
      </c>
    </row>
    <row r="23" spans="1:6" ht="12.75">
      <c r="A23" s="203">
        <v>15</v>
      </c>
      <c r="B23" s="204">
        <v>44195</v>
      </c>
      <c r="C23" s="205">
        <v>13036</v>
      </c>
      <c r="D23" s="205" t="s">
        <v>55</v>
      </c>
      <c r="E23" s="208" t="s">
        <v>198</v>
      </c>
      <c r="F23" s="207">
        <v>2284.83</v>
      </c>
    </row>
    <row r="24" spans="1:6" ht="12.75">
      <c r="A24" s="203">
        <v>16</v>
      </c>
      <c r="B24" s="204">
        <v>44195</v>
      </c>
      <c r="C24" s="205">
        <v>13037</v>
      </c>
      <c r="D24" s="205" t="s">
        <v>55</v>
      </c>
      <c r="E24" s="208" t="s">
        <v>198</v>
      </c>
      <c r="F24" s="207">
        <v>3046.44</v>
      </c>
    </row>
    <row r="25" spans="1:6" ht="12.75">
      <c r="A25" s="203">
        <v>17</v>
      </c>
      <c r="B25" s="204">
        <v>44195</v>
      </c>
      <c r="C25" s="205">
        <v>13038</v>
      </c>
      <c r="D25" s="205" t="s">
        <v>55</v>
      </c>
      <c r="E25" s="208" t="s">
        <v>198</v>
      </c>
      <c r="F25" s="207">
        <v>263212.2</v>
      </c>
    </row>
    <row r="26" spans="1:6" ht="12.75">
      <c r="A26" s="203">
        <v>18</v>
      </c>
      <c r="B26" s="204">
        <v>44195</v>
      </c>
      <c r="C26" s="205">
        <v>13039</v>
      </c>
      <c r="D26" s="205" t="s">
        <v>55</v>
      </c>
      <c r="E26" s="208" t="s">
        <v>198</v>
      </c>
      <c r="F26" s="207">
        <v>34526.28</v>
      </c>
    </row>
    <row r="27" spans="1:6" ht="12.75">
      <c r="A27" s="203">
        <v>19</v>
      </c>
      <c r="B27" s="204">
        <v>44195</v>
      </c>
      <c r="C27" s="205">
        <v>13041</v>
      </c>
      <c r="D27" s="205" t="s">
        <v>55</v>
      </c>
      <c r="E27" s="208" t="s">
        <v>198</v>
      </c>
      <c r="F27" s="207">
        <v>34526.32</v>
      </c>
    </row>
    <row r="28" spans="1:6" ht="12.75">
      <c r="A28" s="203">
        <v>20</v>
      </c>
      <c r="B28" s="204">
        <v>44195</v>
      </c>
      <c r="C28" s="205">
        <v>13043</v>
      </c>
      <c r="D28" s="205" t="s">
        <v>55</v>
      </c>
      <c r="E28" s="208" t="s">
        <v>198</v>
      </c>
      <c r="F28" s="207">
        <v>24371.5</v>
      </c>
    </row>
    <row r="29" spans="1:6" ht="12.75">
      <c r="A29" s="203">
        <v>21</v>
      </c>
      <c r="B29" s="204">
        <v>44195</v>
      </c>
      <c r="C29" s="205">
        <v>13044</v>
      </c>
      <c r="D29" s="205" t="s">
        <v>55</v>
      </c>
      <c r="E29" s="208" t="s">
        <v>198</v>
      </c>
      <c r="F29" s="207">
        <v>856950.68</v>
      </c>
    </row>
    <row r="30" spans="1:6" ht="12.75">
      <c r="A30" s="203">
        <v>22</v>
      </c>
      <c r="B30" s="204">
        <v>44195</v>
      </c>
      <c r="C30" s="205">
        <v>13046</v>
      </c>
      <c r="D30" s="205" t="s">
        <v>55</v>
      </c>
      <c r="E30" s="208" t="s">
        <v>198</v>
      </c>
      <c r="F30" s="207">
        <v>856950.68</v>
      </c>
    </row>
    <row r="31" spans="1:6" ht="12.75">
      <c r="A31" s="203">
        <v>23</v>
      </c>
      <c r="B31" s="204">
        <v>44196</v>
      </c>
      <c r="C31" s="205">
        <v>195</v>
      </c>
      <c r="D31" s="205" t="s">
        <v>38</v>
      </c>
      <c r="E31" s="208" t="s">
        <v>199</v>
      </c>
      <c r="F31" s="207">
        <v>52755.78</v>
      </c>
    </row>
    <row r="32" spans="1:6" ht="13.5" thickBot="1">
      <c r="A32" s="209">
        <v>24</v>
      </c>
      <c r="B32" s="210">
        <v>44196</v>
      </c>
      <c r="C32" s="211">
        <v>196</v>
      </c>
      <c r="D32" s="211" t="s">
        <v>38</v>
      </c>
      <c r="E32" s="212" t="s">
        <v>199</v>
      </c>
      <c r="F32" s="213">
        <v>233453.02</v>
      </c>
    </row>
    <row r="33" spans="1:6" ht="21" customHeight="1" thickBot="1">
      <c r="A33" s="214" t="s">
        <v>7</v>
      </c>
      <c r="B33" s="184"/>
      <c r="C33" s="184"/>
      <c r="D33" s="184"/>
      <c r="E33" s="215"/>
      <c r="F33" s="216">
        <f>SUM(F9:F32)</f>
        <v>43427423.449999996</v>
      </c>
    </row>
    <row r="34" spans="1:6" ht="12.75">
      <c r="A34" s="217"/>
      <c r="B34" s="217"/>
      <c r="C34" s="217"/>
      <c r="D34" s="217"/>
      <c r="E34" s="217"/>
      <c r="F34" s="21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3"/>
  <sheetViews>
    <sheetView tabSelected="1" zoomScalePageLayoutView="0" workbookViewId="0" topLeftCell="A1">
      <selection activeCell="E20" sqref="E20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41.57421875" style="10" customWidth="1"/>
    <col min="5" max="5" width="24.00390625" style="10" customWidth="1"/>
    <col min="6" max="6" width="16.00390625" style="10" bestFit="1" customWidth="1"/>
    <col min="7" max="16384" width="10.421875" style="10" customWidth="1"/>
  </cols>
  <sheetData>
    <row r="1" spans="1:6" ht="12.75">
      <c r="A1" s="11" t="s">
        <v>27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1" t="s">
        <v>28</v>
      </c>
      <c r="B3" s="7"/>
      <c r="C3" s="5"/>
      <c r="D3" s="7"/>
      <c r="E3" s="8"/>
      <c r="F3" s="5"/>
    </row>
    <row r="4" spans="1:6" ht="12.75">
      <c r="A4" s="11" t="s">
        <v>34</v>
      </c>
      <c r="B4" s="7"/>
      <c r="C4" s="5"/>
      <c r="D4" s="7"/>
      <c r="E4" s="5"/>
      <c r="F4" s="7"/>
    </row>
    <row r="5" spans="1:6" ht="12.75">
      <c r="A5" s="5"/>
      <c r="B5" s="7"/>
      <c r="C5" s="5"/>
      <c r="D5" s="5"/>
      <c r="E5" s="5"/>
      <c r="F5" s="5"/>
    </row>
    <row r="6" spans="1:6" ht="12.75">
      <c r="A6" s="5"/>
      <c r="B6" s="9"/>
      <c r="C6" s="24" t="s">
        <v>36</v>
      </c>
      <c r="D6" s="34" t="str">
        <f>personal!E6</f>
        <v>28-31 decembrie 2020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53" t="s">
        <v>9</v>
      </c>
      <c r="B8" s="54" t="s">
        <v>10</v>
      </c>
      <c r="C8" s="55" t="s">
        <v>11</v>
      </c>
      <c r="D8" s="54" t="s">
        <v>30</v>
      </c>
      <c r="E8" s="54" t="s">
        <v>31</v>
      </c>
      <c r="F8" s="63" t="s">
        <v>32</v>
      </c>
    </row>
    <row r="9" spans="1:6" ht="25.5">
      <c r="A9" s="222" t="s">
        <v>203</v>
      </c>
      <c r="B9" s="218" t="s">
        <v>200</v>
      </c>
      <c r="C9" s="219" t="s">
        <v>201</v>
      </c>
      <c r="D9" s="194" t="s">
        <v>202</v>
      </c>
      <c r="E9" s="220" t="s">
        <v>38</v>
      </c>
      <c r="F9" s="221">
        <v>17830000</v>
      </c>
    </row>
    <row r="10" spans="1:6" ht="12.75">
      <c r="A10" s="31"/>
      <c r="B10" s="29"/>
      <c r="C10" s="30"/>
      <c r="D10" s="29"/>
      <c r="E10" s="29"/>
      <c r="F10" s="32"/>
    </row>
    <row r="11" spans="1:6" ht="12.75">
      <c r="A11" s="31"/>
      <c r="B11" s="29"/>
      <c r="C11" s="30"/>
      <c r="D11" s="29"/>
      <c r="E11" s="29"/>
      <c r="F11" s="32"/>
    </row>
    <row r="12" spans="1:6" ht="13.5" thickBot="1">
      <c r="A12" s="57"/>
      <c r="B12" s="58"/>
      <c r="C12" s="59"/>
      <c r="D12" s="58"/>
      <c r="E12" s="58"/>
      <c r="F12" s="64"/>
    </row>
    <row r="13" spans="1:256" ht="21.75" customHeight="1" thickBot="1">
      <c r="A13" s="60" t="s">
        <v>7</v>
      </c>
      <c r="B13" s="61"/>
      <c r="C13" s="61"/>
      <c r="D13" s="61"/>
      <c r="E13" s="61"/>
      <c r="F13" s="62">
        <f>SUM(F9:F12)</f>
        <v>17830000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2021-01-07T08:01:41Z</cp:lastPrinted>
  <dcterms:created xsi:type="dcterms:W3CDTF">2016-01-19T13:06:09Z</dcterms:created>
  <dcterms:modified xsi:type="dcterms:W3CDTF">2021-01-07T08:02:05Z</dcterms:modified>
  <cp:category/>
  <cp:version/>
  <cp:contentType/>
  <cp:contentStatus/>
</cp:coreProperties>
</file>