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96" activeTab="1"/>
  </bookViews>
  <sheets>
    <sheet name="Contracte, Acorduri-cadru" sheetId="1" r:id="rId1"/>
    <sheet name="Achiziții directe" sheetId="2" r:id="rId2"/>
    <sheet name="Proiecte 2017" sheetId="3" r:id="rId3"/>
  </sheets>
  <definedNames>
    <definedName name="_xlnm._FilterDatabase" localSheetId="1" hidden="1">'Achiziții directe'!$B$8:$H$136</definedName>
    <definedName name="_xlnm._FilterDatabase" localSheetId="0" hidden="1">'Contracte, Acorduri-cadru'!$B$10:$J$68</definedName>
    <definedName name="_xlnm._FilterDatabase" localSheetId="2" hidden="1">'Proiecte 2017'!$A$10:$J$71</definedName>
    <definedName name="_xlnm.Print_Area" localSheetId="1">'Achiziții directe'!$A$1:$I$142</definedName>
    <definedName name="_xlnm.Print_Area" localSheetId="0">'Contracte, Acorduri-cadru'!$A$1:$J$79</definedName>
    <definedName name="_xlnm.Print_Area" localSheetId="2">'Proiecte 2017'!$A$1:$J$84</definedName>
    <definedName name="_xlnm.Print_Titles" localSheetId="1">'Achiziții directe'!$8:$8</definedName>
    <definedName name="_xlnm.Print_Titles" localSheetId="0">'Contracte, Acorduri-cadru'!$10:$10</definedName>
  </definedNames>
  <calcPr fullCalcOnLoad="1"/>
</workbook>
</file>

<file path=xl/sharedStrings.xml><?xml version="1.0" encoding="utf-8"?>
<sst xmlns="http://schemas.openxmlformats.org/spreadsheetml/2006/main" count="1582" uniqueCount="522">
  <si>
    <t>Nr. crt.</t>
  </si>
  <si>
    <t>Cod CPV</t>
  </si>
  <si>
    <t>Tipul și obiectul contractului  / acordului-cadru</t>
  </si>
  <si>
    <t>Sursa de finanțare</t>
  </si>
  <si>
    <t>Procedura stabilită / instrumente specifice pentru derularea procesului de achiziție</t>
  </si>
  <si>
    <t>Data (luna) estimată pentru atribuirea contractului / acordului-cadru</t>
  </si>
  <si>
    <t>Persoana responsabilă cu aplicarea procedurii de atribuire</t>
  </si>
  <si>
    <t>Obiectul achiziției directe</t>
  </si>
  <si>
    <t>Data estimată pentru inițiere</t>
  </si>
  <si>
    <t>Data estimată pentru finalizare</t>
  </si>
  <si>
    <t>Persoana responsabilă</t>
  </si>
  <si>
    <t>A. BUNURI ȘI SERVICII</t>
  </si>
  <si>
    <t>Consumabile pentru tehnica de calcul</t>
  </si>
  <si>
    <t>30125120-8           30125110-5              30125000-1</t>
  </si>
  <si>
    <t>buget</t>
  </si>
  <si>
    <t>Licitație deschisă</t>
  </si>
  <si>
    <t>iulie</t>
  </si>
  <si>
    <t>online</t>
  </si>
  <si>
    <t>Rechizite, articole de birou si papetarie</t>
  </si>
  <si>
    <t>august</t>
  </si>
  <si>
    <t>offline</t>
  </si>
  <si>
    <t>Melinte L.</t>
  </si>
  <si>
    <t>Materiale și obiecte sanitare</t>
  </si>
  <si>
    <t>Achiziție directă</t>
  </si>
  <si>
    <t>februarie</t>
  </si>
  <si>
    <t>aprilie</t>
  </si>
  <si>
    <t>31681000-3</t>
  </si>
  <si>
    <t>mai</t>
  </si>
  <si>
    <t>octombrie</t>
  </si>
  <si>
    <t>Neagu D.</t>
  </si>
  <si>
    <t>79100000-5</t>
  </si>
  <si>
    <t>Selecție de oferte / procedură internă</t>
  </si>
  <si>
    <t>martie</t>
  </si>
  <si>
    <t>Moise D.</t>
  </si>
  <si>
    <t>Arhivare și restaurare documente clasificate</t>
  </si>
  <si>
    <t>79995100-6</t>
  </si>
  <si>
    <t>ianuarie</t>
  </si>
  <si>
    <t>Radu A.</t>
  </si>
  <si>
    <t>Intreținere tehnică sistem de securitate fizică spații SIC</t>
  </si>
  <si>
    <t>50610000-4</t>
  </si>
  <si>
    <t>Horia A.</t>
  </si>
  <si>
    <t>Reparatii aparate aer conditionat</t>
  </si>
  <si>
    <t>50800000-3</t>
  </si>
  <si>
    <t>iunie</t>
  </si>
  <si>
    <t>50750000-7</t>
  </si>
  <si>
    <t>72540000-2</t>
  </si>
  <si>
    <t>B. CHELTUIELI DE CAPITAL</t>
  </si>
  <si>
    <t>Modernizare sediu MFP</t>
  </si>
  <si>
    <t>45430000-0            45441000-0         98316000-1</t>
  </si>
  <si>
    <t>septembrie</t>
  </si>
  <si>
    <t>Procedură simplificată</t>
  </si>
  <si>
    <t>Furnizare energie electrica</t>
  </si>
  <si>
    <t xml:space="preserve">09310000-5 </t>
  </si>
  <si>
    <t>Aparate de aer conditionat</t>
  </si>
  <si>
    <t xml:space="preserve">39717200-3   </t>
  </si>
  <si>
    <t>Platformă acces fără fir pentru sediul central MFP, etaj 1 și 2</t>
  </si>
  <si>
    <t>32420000-2 32412000-4</t>
  </si>
  <si>
    <t>Olteanu M.</t>
  </si>
  <si>
    <t>Solutie de stocare de tip storage 25Tb</t>
  </si>
  <si>
    <t>30213100-6</t>
  </si>
  <si>
    <t>Director general adjunct,</t>
  </si>
  <si>
    <t>Angelică Măcău</t>
  </si>
  <si>
    <t>Daniela Moise</t>
  </si>
  <si>
    <t>Legendă culori:</t>
  </si>
  <si>
    <t>în curs de derulare</t>
  </si>
  <si>
    <t>finalizată</t>
  </si>
  <si>
    <t>Data (luna) estimată pentru începerea procedurii</t>
  </si>
  <si>
    <t>Valoarea estimată a contractului  / acordului-cadru                  - Lei, fără TVA -</t>
  </si>
  <si>
    <t xml:space="preserve">Modalitatea de derulare a procedurii de atribuire        online / offline </t>
  </si>
  <si>
    <t>APROB</t>
  </si>
  <si>
    <t>39831200-8</t>
  </si>
  <si>
    <t>Kituri și certificate digitale pt semnatura electronica</t>
  </si>
  <si>
    <t>79132100-9</t>
  </si>
  <si>
    <t>decembrie</t>
  </si>
  <si>
    <t>Materiale de lacatuserie</t>
  </si>
  <si>
    <t>44190000-8       44316500-3</t>
  </si>
  <si>
    <t>Polite CASCO</t>
  </si>
  <si>
    <t>66512100-3</t>
  </si>
  <si>
    <t>Roviniete auto</t>
  </si>
  <si>
    <t>22453000-0</t>
  </si>
  <si>
    <t>Stampile, tusiere, datiere, inseriatoare si placute</t>
  </si>
  <si>
    <t>30192153-8            30192154-5  44423450-0               30192150-7               30192152-1</t>
  </si>
  <si>
    <t>22211100-3</t>
  </si>
  <si>
    <t>64216200-5</t>
  </si>
  <si>
    <t>Asigurare obligatorie RCA</t>
  </si>
  <si>
    <t>66516100-1</t>
  </si>
  <si>
    <t>Difuzare presa romaneasca si straina (reviste de specialitate, publicatii periodice, ziare pe suport hartie cat si on-line)</t>
  </si>
  <si>
    <t>Drepturi de utilizare a licentei pentru aplicatia informatica - persoane cu handicap vizual</t>
  </si>
  <si>
    <t>72500000-0</t>
  </si>
  <si>
    <t>Furnizare gaze naturale</t>
  </si>
  <si>
    <t>09123000-7</t>
  </si>
  <si>
    <t>Monitorul Oficial - Bis</t>
  </si>
  <si>
    <t>Publicari  in Monitorul Oficial</t>
  </si>
  <si>
    <t>Publicari anunturi in ziare</t>
  </si>
  <si>
    <t>79800000-2</t>
  </si>
  <si>
    <t>Servicii protocol aeroport</t>
  </si>
  <si>
    <t>55330000-2                       55520000-1</t>
  </si>
  <si>
    <t xml:space="preserve">39132100-7 </t>
  </si>
  <si>
    <t>Terminal videoconferinta</t>
  </si>
  <si>
    <t xml:space="preserve">32232000-8 </t>
  </si>
  <si>
    <t>38652120-7</t>
  </si>
  <si>
    <t>I. Sprijinirea ACP în vederea gestionării eficiente a Fondurilor Europene Structurale și de Investiții</t>
  </si>
  <si>
    <t>Articole de papetărie/birotică și consumabile IT (tonere)</t>
  </si>
  <si>
    <t>fonduri europene</t>
  </si>
  <si>
    <t>Procedura simplificată</t>
  </si>
  <si>
    <t>Piese de schimb și rețelistică/periferice</t>
  </si>
  <si>
    <t>PC-uri, multifuncționale / imprimante, tablete și UPS-uri</t>
  </si>
  <si>
    <t>30213000-5           30232000-4</t>
  </si>
  <si>
    <t>noiembrie</t>
  </si>
  <si>
    <t xml:space="preserve">79411000-8 </t>
  </si>
  <si>
    <t>TOTAL</t>
  </si>
  <si>
    <t>Organizare vizite de studiu</t>
  </si>
  <si>
    <t>55120000-7</t>
  </si>
  <si>
    <t>Procedură internă proprie</t>
  </si>
  <si>
    <t>22462000-6</t>
  </si>
  <si>
    <t>48310000-4</t>
  </si>
  <si>
    <t>Produse informative și de promovare</t>
  </si>
  <si>
    <t>30125110-5      30124000-4</t>
  </si>
  <si>
    <t>Licențe Office</t>
  </si>
  <si>
    <t>Servicii de training inclusiv servicii adiacente organizare training (masa, cazare, transport)</t>
  </si>
  <si>
    <t>Observații</t>
  </si>
  <si>
    <t>Reparatii aparate fax</t>
  </si>
  <si>
    <t>Reparații fotocopiatoare</t>
  </si>
  <si>
    <t>Revizie, reparatii si ITP auto</t>
  </si>
  <si>
    <t>Tehnoredactare si tiparire Revista de Finante Publice</t>
  </si>
  <si>
    <t>Moise A.</t>
  </si>
  <si>
    <t>venituri proprii*</t>
  </si>
  <si>
    <t>*) Sumele nu sunt luate în calcul la total capitol A.</t>
  </si>
  <si>
    <t>Materiale si piese pentru intretinere si reparatatii instalatii electrice</t>
  </si>
  <si>
    <t>31430000-9</t>
  </si>
  <si>
    <t>servicii anexa 2 la Legea nr. 98/2016</t>
  </si>
  <si>
    <t>39298000-7</t>
  </si>
  <si>
    <t>30233132-5</t>
  </si>
  <si>
    <t>Valoarea estimată                                      - lei, fără TVA -</t>
  </si>
  <si>
    <t>Sistem de securitate fizică și detecție incendii compus din: sistem de detecție/semnalizare efracție, sistem de control acces, sistem de supraveghere TVCI, sistem de detecție și avertizare incendiu, protecția ferestrelor</t>
  </si>
  <si>
    <t>35120000-1       42961100-1       31625100-4            31625200-5         31625300-6</t>
  </si>
  <si>
    <t>39711130-9</t>
  </si>
  <si>
    <t>Valoarea estimată a contractului  / acordului-cadru                               - Lei, fără TVA -</t>
  </si>
  <si>
    <t>Contracte / Contracte-cadru / Acorduri-cadru pentru care se vor iniția proceduri de atribuire în cursul anului</t>
  </si>
  <si>
    <t>Rama fotografii</t>
  </si>
  <si>
    <t>Incarcare butelii</t>
  </si>
  <si>
    <t>09133000-0</t>
  </si>
  <si>
    <t>Băcneanu V.</t>
  </si>
  <si>
    <t>Uși metalice antiefracție și antiincendiu</t>
  </si>
  <si>
    <t>44421500-2</t>
  </si>
  <si>
    <t>30197000-6       30199000-0          30192700-8           30125100-2</t>
  </si>
  <si>
    <t>30237000-9          32422000-7</t>
  </si>
  <si>
    <t>Achiziție directă / Procedură simplificată</t>
  </si>
  <si>
    <t>30233000-1</t>
  </si>
  <si>
    <t>33141623-3</t>
  </si>
  <si>
    <t>Oprea R.</t>
  </si>
  <si>
    <t>Licente Microsoft Office 2016 Standard</t>
  </si>
  <si>
    <t xml:space="preserve">48310000-4 </t>
  </si>
  <si>
    <t>Servicii de salubrizare</t>
  </si>
  <si>
    <t>90511000-2</t>
  </si>
  <si>
    <t xml:space="preserve">            I.CONTRACTE / CONTRACTE - CADRU / ACORDURI - CADRU</t>
  </si>
  <si>
    <t>55120000-7         55300000-3      60130000-8</t>
  </si>
  <si>
    <t>noiembrie 2016</t>
  </si>
  <si>
    <t>ianuarie 2017</t>
  </si>
  <si>
    <t xml:space="preserve">  octombrie 2016</t>
  </si>
  <si>
    <t>66110000-4</t>
  </si>
  <si>
    <t>Teodor A.</t>
  </si>
  <si>
    <t xml:space="preserve">Servicii privind operatiunile bancare </t>
  </si>
  <si>
    <t>decembrie 2016</t>
  </si>
  <si>
    <t xml:space="preserve">noiembrie </t>
  </si>
  <si>
    <t>38636100-3</t>
  </si>
  <si>
    <t>30233180-6</t>
  </si>
  <si>
    <t>Nae T.</t>
  </si>
  <si>
    <t>Servicii de spalatorie auto</t>
  </si>
  <si>
    <t>50112300-6</t>
  </si>
  <si>
    <t>Procedură internă proprie - Acord cadru 20 de luni</t>
  </si>
  <si>
    <t xml:space="preserve">Organizare de reuniuni si conferinte </t>
  </si>
  <si>
    <t>79952000-2</t>
  </si>
  <si>
    <t>Abonament Monitorul Oficial on-line necesar anului 2017</t>
  </si>
  <si>
    <t>Melinte L. + Radu A.</t>
  </si>
  <si>
    <t>71319000-7</t>
  </si>
  <si>
    <t>Medicamente si materiale medico -sanitare</t>
  </si>
  <si>
    <t>33123100-9     18939000-0         31111000-7 33690000-3</t>
  </si>
  <si>
    <t>PROGRAMUL ANUAL AL ACHIZIȚIILOR PUBLICE AL CENTRALEI MFP PENTRU ANUL 2017</t>
  </si>
  <si>
    <t>ANEXA NR.1 PRIVIND ACHIZIȚIILE DIRECTE CE URMEAZĂ A FI ATRIBUITE ÎN ANUL 2017</t>
  </si>
  <si>
    <t>ANEXA NR.2 PRIVIND ACHIZIȚIILE INIȚIATE PENTRU IMPLEMENTAREA PROIECTELOR FINANȚATE DIN FONDURI NERAMBURSABILE ÎN CURSUL ANULUI 2017</t>
  </si>
  <si>
    <t xml:space="preserve">ianuarie </t>
  </si>
  <si>
    <t>Asistenta juridica pt.actualizare Program-cadru de emisiuni euroobligatiuni pe pietele externe MTN</t>
  </si>
  <si>
    <t>Conectare la reteaua SWIFT</t>
  </si>
  <si>
    <t>64200000-8</t>
  </si>
  <si>
    <t>50112000-3 71631200-2</t>
  </si>
  <si>
    <t>Servicii de instalare, intretinere upgrade infrastructura MFP pentru accesul SEP (consultanta pt. upgrade SWIFT şi internalizare ReGIS şi SENT la BNR)</t>
  </si>
  <si>
    <t>Dulapuri cu climatizare (rack-uri) pt. echipamentele TIC din spatiile tehnice din sediul MFP</t>
  </si>
  <si>
    <t>42512300-1</t>
  </si>
  <si>
    <t>79112000-2</t>
  </si>
  <si>
    <t>Exceptare</t>
  </si>
  <si>
    <t>30211300-4</t>
  </si>
  <si>
    <t>Servicii de intretinere si asistenta tehnica pt.sistemul de evaluare a performantelor MFP: Balanced Scorecard - Tablou de bord</t>
  </si>
  <si>
    <t>72590000-7</t>
  </si>
  <si>
    <t>Suport tehnic pentru platforma SEP</t>
  </si>
  <si>
    <t>71356300-1</t>
  </si>
  <si>
    <t>Servicii de expertiza in specializarile contabilitate, fiscalitate, topografie</t>
  </si>
  <si>
    <t xml:space="preserve">79823000-9 </t>
  </si>
  <si>
    <t>Sistem informatic TEMPEST</t>
  </si>
  <si>
    <t xml:space="preserve">Asistență și reprezentare juridică a României în  Regatul Suediei in legatura cu dosarul ARB/05/20 </t>
  </si>
  <si>
    <t>30197000-6 30192000-1 30192700-8 30199500-5 30237300-2</t>
  </si>
  <si>
    <t xml:space="preserve">februarie </t>
  </si>
  <si>
    <t xml:space="preserve">martie </t>
  </si>
  <si>
    <t>Reparatii si inlocuire ustensile auxiliare si piese de schimb masina Taski</t>
  </si>
  <si>
    <t>50530000-9</t>
  </si>
  <si>
    <t>Praf pentru protectia pardoselilor pentru masina Taski</t>
  </si>
  <si>
    <t>39812100-8</t>
  </si>
  <si>
    <t>71630000-3</t>
  </si>
  <si>
    <t>Verificare tehnică ascensoare</t>
  </si>
  <si>
    <t>44316500-3</t>
  </si>
  <si>
    <t>79980000-7</t>
  </si>
  <si>
    <t xml:space="preserve">15860000-4                15981000-8             15831000-2           </t>
  </si>
  <si>
    <t>Produse pentru bufetul de protocol (cafea arabică măcinată, cafea monodoze 9 g.cu cofeină, cafea mondoze 8 g. fara cofeină, apa minerală plată la PET de 0,5 l., apa minerală carbogazoasă la PET de 0,5 l., apa minerală plată la dozator PET de 19 l., lapte pentru cafea 1 litru  pasteurizat, zahăr plicuri de 5 gr., zahăr la 1 kg., ceai fructe - 20 pliculete/cutie, pahare unica folosinta 180 ml - 100 buc/set, palete plastic 88 mm)</t>
  </si>
  <si>
    <t>Produse pentru curatat pentru bufetul de protocol (detergenti vase, detergent automat, bureti, lavete, solutii pentru curatat)</t>
  </si>
  <si>
    <t>39831200-8 39224320-7 39830000-9</t>
  </si>
  <si>
    <t>Drapele</t>
  </si>
  <si>
    <t>35821000-5</t>
  </si>
  <si>
    <t>Materiale curățenie</t>
  </si>
  <si>
    <t>33711900-6 24455000-8 19640000-4</t>
  </si>
  <si>
    <t>33711610-6</t>
  </si>
  <si>
    <t xml:space="preserve">Materiale remediere tâmplărie </t>
  </si>
  <si>
    <t>Hard-diskuri interne tip SSD 240Gb</t>
  </si>
  <si>
    <t>Hard-diskuri externe 2Tb</t>
  </si>
  <si>
    <t>Mouse</t>
  </si>
  <si>
    <t>30237410-6</t>
  </si>
  <si>
    <t>UPS 1500-2000 VA</t>
  </si>
  <si>
    <t>31154000-0</t>
  </si>
  <si>
    <t>30216200-8</t>
  </si>
  <si>
    <t>Cititoare carduri</t>
  </si>
  <si>
    <t>Servicii de consultanță în domeniul achizițiilor publice, audit, FIDIC și evaluare pentru perioada de programare 2014- 2020</t>
  </si>
  <si>
    <t>Servicii pentru consultanţă şi expertiză pentru elaborarea studiului de impact și a raportului referitor la propunerile de îmbunătățire a cadrului normativ și metodologic privind măsurile de natura ajutorului de stat</t>
  </si>
  <si>
    <t>79400000-8</t>
  </si>
  <si>
    <t>Servicii privind organizarea de evenimente pentru promovarea proiectului</t>
  </si>
  <si>
    <t>Dispozitiv telefonic specializat pentru organizarea de teleconferinte</t>
  </si>
  <si>
    <t>32550000-3</t>
  </si>
  <si>
    <t>Materiale publicitare si de informare (mape, pixuri, afise, bannere, foi antet)</t>
  </si>
  <si>
    <t>Servicii de organizare conferinte de deschidere si de inchidere a proiectului</t>
  </si>
  <si>
    <t xml:space="preserve">Mobilier </t>
  </si>
  <si>
    <t xml:space="preserve">Laptopuri </t>
  </si>
  <si>
    <t>Servicii catering/protocol</t>
  </si>
  <si>
    <t>55520000-1</t>
  </si>
  <si>
    <t xml:space="preserve">Servicii de reuniuni si conferinte organizate la hotel </t>
  </si>
  <si>
    <t>Tipărire / multiplicare rapoarte realizate in cadrul proiectului (achiziţie servicii tipărire materiale de infomare în cadrul proiectului)</t>
  </si>
  <si>
    <t>Licente software</t>
  </si>
  <si>
    <t>Token-uri suport pentru certificate digitale</t>
  </si>
  <si>
    <t>Reinoire semnatura electronica - certificat digital</t>
  </si>
  <si>
    <t>Sistem de management al documentelor din ACP (DSM-ACP), incluzând servicii de dezvoltare şi adaptare a aplicaţiei informatice</t>
  </si>
  <si>
    <t>Servicii de organizare evenimente - Conferinta Autoritati de Certificare</t>
  </si>
  <si>
    <t>Procedura proprie simplificată</t>
  </si>
  <si>
    <t xml:space="preserve">Servicii de expertiza in specializarile de evaluare bunuri mobile si proprietati imobiliare </t>
  </si>
  <si>
    <t xml:space="preserve">Servicii de consultanță acordata în vederea dezvoltării capacitatii ACP pentru eficienta a FESI - Măsuri de implementare a strategiei de management organizational </t>
  </si>
  <si>
    <t>II. Formarea continua a personalului Autorităţii de Certificare si Plată în vederea gestionarii eficiente a Fordurilor Europene Structurale şi de Investiţii (FESI)</t>
  </si>
  <si>
    <t>III. Sprijin pentru ACP în gestionarea Mecanismului Financiar al spațiului Economic European și a Mecanismului Financiar Norvegian 2009-2014</t>
  </si>
  <si>
    <t>Experti verificari suplimentare on-the-spot inchidere program</t>
  </si>
  <si>
    <t>V. Dezvoltarea capacitatii de administrare a datoriei publice guvernamentale prin utilizarea instrumentelor financiare derivate SIPOCA10</t>
  </si>
  <si>
    <t xml:space="preserve">mai                </t>
  </si>
  <si>
    <t>Consumabile (tonere, cilindri, piese de schimb)</t>
  </si>
  <si>
    <t>Tabla magnetica</t>
  </si>
  <si>
    <t>Flipchart</t>
  </si>
  <si>
    <t>Mobilier</t>
  </si>
  <si>
    <t>Stingatoare de incendiu</t>
  </si>
  <si>
    <t>Truse medicale prim ajutor</t>
  </si>
  <si>
    <t>Flipchart magnetic mobil cu role 100x70 cm</t>
  </si>
  <si>
    <t>Wireless USB PowerPoint PPT Presenter</t>
  </si>
  <si>
    <t xml:space="preserve">Videoproiector </t>
  </si>
  <si>
    <t>Ecran pentru videoproiector</t>
  </si>
  <si>
    <t>Materiale pentru pregatirea profesionala in domeniul securitatii si sanatatii in munca si al situaţiilor de urgenţă (carti, manuale si cursuri de specialitate, brosuri, filme pe CD, reviste etc)</t>
  </si>
  <si>
    <t xml:space="preserve">   noiembrie 2016 </t>
  </si>
  <si>
    <t>Servicii de legătorie</t>
  </si>
  <si>
    <t>Servicii de telefonie fixă</t>
  </si>
  <si>
    <t>Servicii de mentenanta sediu Mircea Vodă</t>
  </si>
  <si>
    <t>Servicii de curaţenie sediu Mircea Vodă</t>
  </si>
  <si>
    <t>Servicii medicale de medicina muncii - suplimentare</t>
  </si>
  <si>
    <t>Analize fizico chimice apa potabila</t>
  </si>
  <si>
    <t>Servicii de verificare metrologica aparatura medicala</t>
  </si>
  <si>
    <t>Servicii de colectare, transport, procesare si eliminare finala a deseurilor medicale (inclusiv livrarea de ambalaje necesare colectării respectivelor deşeuri)</t>
  </si>
  <si>
    <t>Servicii de autorizare sanitară cabinet medical</t>
  </si>
  <si>
    <t>Servicii de verificare stingatoare</t>
  </si>
  <si>
    <t>Servicii de verificare, reparare şi completare a hidranţilor interiori de incendiu din sediile MFP</t>
  </si>
  <si>
    <t>Servicii de mentenanţă porţi detecţie metale Sediu Apolodor</t>
  </si>
  <si>
    <t>Servicii de supraveghere prin diriginte de şantier a lucrărilor de modernizare sediu MFP</t>
  </si>
  <si>
    <t>Servicii de verificare tehnică în utilizare pentru investigaţii a 4 ascensoare</t>
  </si>
  <si>
    <t>Modernizare/înlocuire 4 ascensoare</t>
  </si>
  <si>
    <t>Servicii de elaborare documentaţie de proiectare "Refacere faţadă imobil Sedii Ministere Latura Nord"</t>
  </si>
  <si>
    <t xml:space="preserve">Drepturi de utilizare a sublicentei ECDL de către Centrele de Testare </t>
  </si>
  <si>
    <t>Cameră video HD semiprofesională 4k</t>
  </si>
  <si>
    <t>Frigider</t>
  </si>
  <si>
    <t>Fructe diverse</t>
  </si>
  <si>
    <t>Roll-up 60x160 cm</t>
  </si>
  <si>
    <t>Faţă de masă - bufetul de protocol</t>
  </si>
  <si>
    <t>Achiziţie directă</t>
  </si>
  <si>
    <t xml:space="preserve">mai    </t>
  </si>
  <si>
    <t>Software privind analiză date şi eşantioanare, inclusiv servicii de instruire pt personalul UCAAPI în utilizarea software-ului în procesul de planificare a misiunilor de audit operaţional şi de verificare a cheltuielilor declarate petru proiectele derulate în cadrul Programelor finanţate prin MF SEE si MF Norvegian 2009-2014</t>
  </si>
  <si>
    <t>IV.  Întărirea capacităţii administrative a Ministerului Finanţelor Publice în implementarea măsurilor de sprijin de natura ajutorului de stat  SIPOCA 8</t>
  </si>
  <si>
    <t>Suport tehnic pt. platforma de managementul identitatii</t>
  </si>
  <si>
    <t>38653400-1</t>
  </si>
  <si>
    <t>Cabluri transfer curect</t>
  </si>
  <si>
    <t>44320000-9</t>
  </si>
  <si>
    <t>Compresoare aer auto</t>
  </si>
  <si>
    <t>42123400-1</t>
  </si>
  <si>
    <t xml:space="preserve">39112000-0    39141300-5   39516000-2 </t>
  </si>
  <si>
    <t xml:space="preserve">50800000-3 </t>
  </si>
  <si>
    <t>90900000-6</t>
  </si>
  <si>
    <t>79971200-3</t>
  </si>
  <si>
    <t>50314000-9</t>
  </si>
  <si>
    <t>50313100-3</t>
  </si>
  <si>
    <t xml:space="preserve">45313100-5 42416100-6   </t>
  </si>
  <si>
    <t xml:space="preserve"> 90711300-7</t>
  </si>
  <si>
    <t xml:space="preserve">72500000-0 </t>
  </si>
  <si>
    <t>39221200-9</t>
  </si>
  <si>
    <t xml:space="preserve">39513100-2 </t>
  </si>
  <si>
    <t xml:space="preserve">30195920-7 </t>
  </si>
  <si>
    <t xml:space="preserve">03220000-9 </t>
  </si>
  <si>
    <t xml:space="preserve">22470000-5 </t>
  </si>
  <si>
    <t xml:space="preserve">22462000-6 </t>
  </si>
  <si>
    <t xml:space="preserve">85147000-1 </t>
  </si>
  <si>
    <t xml:space="preserve">90524000-6 </t>
  </si>
  <si>
    <t xml:space="preserve">71630000-3 </t>
  </si>
  <si>
    <t>85312300-2</t>
  </si>
  <si>
    <t>64210000-1 50334100-6</t>
  </si>
  <si>
    <t>35111300-8</t>
  </si>
  <si>
    <t xml:space="preserve">32324100-1 </t>
  </si>
  <si>
    <t xml:space="preserve">32333100-7 </t>
  </si>
  <si>
    <t>50413200-5</t>
  </si>
  <si>
    <t>71210000-3</t>
  </si>
  <si>
    <t>71521000-6</t>
  </si>
  <si>
    <t>72212900-8</t>
  </si>
  <si>
    <t xml:space="preserve">39100000-3 </t>
  </si>
  <si>
    <t>72212311-2</t>
  </si>
  <si>
    <t>79411000-8</t>
  </si>
  <si>
    <t xml:space="preserve">55120000-7 79952000-2  </t>
  </si>
  <si>
    <t>79823000-9</t>
  </si>
  <si>
    <t>48460000-0</t>
  </si>
  <si>
    <t>Reportofon</t>
  </si>
  <si>
    <t>Actualizare program legislatie on-line 2017</t>
  </si>
  <si>
    <t>Aragaz electric</t>
  </si>
  <si>
    <t>Servicii de asistență tehnică pentru aplicația informatică ”Optimal Fixed Assets” si baza de date privind inventarierea mijloacelor fixe și a obiectelor de inventar</t>
  </si>
  <si>
    <t>72267000-4</t>
  </si>
  <si>
    <t>32330000-5</t>
  </si>
  <si>
    <t>39370000-6</t>
  </si>
  <si>
    <t>Procedura proprie simplificata - Anexa 2</t>
  </si>
  <si>
    <t>39721100-3</t>
  </si>
  <si>
    <t>Abonament privind buletinul procedurilor de insolventa on-line</t>
  </si>
  <si>
    <t>dcembrie 2016</t>
  </si>
  <si>
    <t>Dulapuri antifoc, antiefractie pentru arhivare suporti magnetici optici</t>
  </si>
  <si>
    <t xml:space="preserve">Anvelope iarna, jante tabla, capace roti si set covorase cauciu </t>
  </si>
  <si>
    <t xml:space="preserve">34351100-0 34300000-0 </t>
  </si>
  <si>
    <t>30191400-8</t>
  </si>
  <si>
    <t>Becuri cu led pentru candelabre</t>
  </si>
  <si>
    <t xml:space="preserve">31531000-7 </t>
  </si>
  <si>
    <t>Aparate fax</t>
  </si>
  <si>
    <t>32581200-1</t>
  </si>
  <si>
    <t>Cutii arhivare si coperte dosare utilizate in activitatea de mutare a arhivei clasificate</t>
  </si>
  <si>
    <t>44421780-8
22852100-8</t>
  </si>
  <si>
    <t>Sampon pentru covoare și tapițerie aferent mașinii de spălat covoare Taski</t>
  </si>
  <si>
    <t>Preparat neutru pentru curățarea cu spumare redusă a pardoselilor dure și/sau rezistente la apă aferent mașinii de spălat covoare și pardoseli - Taski</t>
  </si>
  <si>
    <t>64212000-5
72318000-7</t>
  </si>
  <si>
    <t>Telefonie mobila si transmisie de date</t>
  </si>
  <si>
    <t xml:space="preserve">Produse necesare SIC pentru configurarea reţelei  locale de calculatoare </t>
  </si>
  <si>
    <t>31224810-3
44531100-2
44322400-7</t>
  </si>
  <si>
    <t>Linoleum si adeziv - camera 16 M. Voda - SIC</t>
  </si>
  <si>
    <t>44112230-9
24911200-5</t>
  </si>
  <si>
    <t>Geam termopan cu montaj inclus - Juridic</t>
  </si>
  <si>
    <t>14820000-5</t>
  </si>
  <si>
    <t>Manusi de protectie, carucior si masti de protectie - SIC</t>
  </si>
  <si>
    <t>18141000-9
34911100-7
18143000-3</t>
  </si>
  <si>
    <t>Materiale pentru amenajarea spatiilor aflate sub scarile de acces (registratura si magazie)</t>
  </si>
  <si>
    <t>44313000-7
44530000-4
39561200-4</t>
  </si>
  <si>
    <t>Baterii si acumulatori UPS</t>
  </si>
  <si>
    <t>Servicii de audit CISA in scopul reevaluarii modului de indeplinire a conditiilor de conectare la Sistemul Electronic de Plati</t>
  </si>
  <si>
    <t>72150000-1</t>
  </si>
  <si>
    <t>Materiale confectionat placute, renumerotare usi MFP</t>
  </si>
  <si>
    <t xml:space="preserve">19520000-7
44612000-3 
42661100-8 
44531100-2 </t>
  </si>
  <si>
    <t>Servicii de organizare conferinte: doua in Bucuresti si doua in afara Bucurestiului</t>
  </si>
  <si>
    <t>Intocmit,</t>
  </si>
  <si>
    <t>Sef serviciu,</t>
  </si>
  <si>
    <t>Alin Teodor</t>
  </si>
  <si>
    <t>Cărți de specialitate juridică</t>
  </si>
  <si>
    <t>22110000-4</t>
  </si>
  <si>
    <t>Chitanțiere</t>
  </si>
  <si>
    <t>22814000-9</t>
  </si>
  <si>
    <t>Mașină de numărat bani</t>
  </si>
  <si>
    <t>30132200-5</t>
  </si>
  <si>
    <t>Servicii de examinare medicală și psihologică a personalului cu atribuții în siguranța transporturilor (șoferi), în vederea stabilirii aptitudinii în muncă</t>
  </si>
  <si>
    <t>85148000-8</t>
  </si>
  <si>
    <t>Tablă albă magnetică</t>
  </si>
  <si>
    <t>Distrugător documente</t>
  </si>
  <si>
    <t>Ventil de scurgere pentru lavoar</t>
  </si>
  <si>
    <t>Închiriere sala INS</t>
  </si>
  <si>
    <t>70310000-7</t>
  </si>
  <si>
    <t>Licențe Adobe Acrobat Pro DC.</t>
  </si>
  <si>
    <t>48218000-9</t>
  </si>
  <si>
    <t>Servicii de recrutare personal pentru selectarea membrilor în consiliile de administrație/consiliile de supraveghere la societățile comerciale cu capital integral sau majoritar de stat</t>
  </si>
  <si>
    <t>79600000-0</t>
  </si>
  <si>
    <t>Servicii medicale în cadrul examenului periodic pentru personalul contractual în vederea stabilirii aptitudinii în muncă</t>
  </si>
  <si>
    <t>Numărător automat de pagini cu tușieră încorporată, tuș negru pentru numărător</t>
  </si>
  <si>
    <t>30171000-8
22612000-3</t>
  </si>
  <si>
    <t>Plachetă de felicitare cu suport</t>
  </si>
  <si>
    <t>18530000-3</t>
  </si>
  <si>
    <t>Televizor LED diagonală minim 160 cm</t>
  </si>
  <si>
    <t>Pointer pentru prezentări</t>
  </si>
  <si>
    <t>38600000-1</t>
  </si>
  <si>
    <t>Servicii de învățământ și formare profesională în audit</t>
  </si>
  <si>
    <t>80000000-4</t>
  </si>
  <si>
    <t>Oprea R.
Teodor A.</t>
  </si>
  <si>
    <t>CONDUCĂTORUL AUTORITĂȚII CONTRACTANTE,</t>
  </si>
  <si>
    <t>Certificate digitale calificate pentru solutia HSM - 2 buc.</t>
  </si>
  <si>
    <t>Observatii</t>
  </si>
  <si>
    <t xml:space="preserve"> Echipamente HSM si serviciile aferente - 2 buc</t>
  </si>
  <si>
    <t>30236200-4
51611100-9</t>
  </si>
  <si>
    <t>39294100-0
18530000-3</t>
  </si>
  <si>
    <t>Actualizare panou ministrii</t>
  </si>
  <si>
    <t>35261000-1</t>
  </si>
  <si>
    <t>Servicii de traducere autorizată română-maghiară și/sau maghiară-română</t>
  </si>
  <si>
    <t>79530000-8</t>
  </si>
  <si>
    <t>Materiale de informare/promotionale si obiecte de protocol pentru delegatiile tarilor participante necesare organizarii forumului global al OCDE</t>
  </si>
  <si>
    <t>Vesela pentru bufetul de protocol (ceşti de cafea cu farfuriuta, pahare sticla)</t>
  </si>
  <si>
    <t>Computer All in one</t>
  </si>
  <si>
    <t>Radu A.
Olteanu M.</t>
  </si>
  <si>
    <t>Piese de schimb pentru stații de lucru</t>
  </si>
  <si>
    <t xml:space="preserve">30237000-9 </t>
  </si>
  <si>
    <t>Revizie și reparații în punctul termic, stația de hidrofor, stația de ape uzate, stația de incendiu și canalul de distanță</t>
  </si>
  <si>
    <t>45259300-0</t>
  </si>
  <si>
    <t>Melinte L.
Olteanu M.</t>
  </si>
  <si>
    <t xml:space="preserve">30232110-8 </t>
  </si>
  <si>
    <t>Deflector aluminiu flux aer condiționat</t>
  </si>
  <si>
    <t>44115800-7</t>
  </si>
  <si>
    <t>Robineți termostatici</t>
  </si>
  <si>
    <t>44411100-5
45300000-0</t>
  </si>
  <si>
    <t>Produse auto</t>
  </si>
  <si>
    <t>39831500-1</t>
  </si>
  <si>
    <t>Igienizare și amenajare / compartimentare camera nr. 464, et. 2, tronson III</t>
  </si>
  <si>
    <t>44100000-1</t>
  </si>
  <si>
    <t>Radu A.
Melinte L.</t>
  </si>
  <si>
    <t>Servicii pentru informare, comunicare si publicitate pentru activitati de constientizare (elaborarea, productia si distributia materialelor de informare precum si cele cu difuzarea in mass media)</t>
  </si>
  <si>
    <t>38652120-7
55520000-1
39294100-0</t>
  </si>
  <si>
    <t>Mijloace fixe (mijloace fixe, echipamente IT)</t>
  </si>
  <si>
    <t>Alte cheltuieli necesare implementarii proiectului (materiale consumabile, obiecte de inventar)</t>
  </si>
  <si>
    <t xml:space="preserve">30213100-6 
30232110-8 </t>
  </si>
  <si>
    <t>30233100-2
31430000-9
32323300-6
38651000-3
39112000-0
30192121-5
30197643-5
39153000-9</t>
  </si>
  <si>
    <t>Servicii de proiectare sistem detecţie şi alarmare la incendiu pentru sediile MFP din B-dul Libertatii nr. 16 si Sediul din Mircea Vodă</t>
  </si>
  <si>
    <t>Servicii de achiziţie şi execuţie sistem detecţie şi alarmare la incendiu pentru sediile MFP din B-dul Libertatii nr. 16 si Mircea Vodă</t>
  </si>
  <si>
    <t xml:space="preserve">45312100-8 </t>
  </si>
  <si>
    <t xml:space="preserve">71321000-4 </t>
  </si>
  <si>
    <t>Servicii pentru elaborarea documentatiei necesare si obtinerea autorizatiei de securitate la incendiu si autorizatiei de protectie civila pentru sediile MFP din Libertatii 16 si Mircea Voda</t>
  </si>
  <si>
    <t xml:space="preserve">79311100-8 </t>
  </si>
  <si>
    <t>Servicii de executie "Sisteme de securitate" pentru sediile MFP din B-dul Libertatii nr. 16 si Sediul din Mircea Vodă</t>
  </si>
  <si>
    <t>Platforma hardware si software extindere PATRIMVEN si SPV</t>
  </si>
  <si>
    <t>Stata - software pentru analiza statistică a datelor sau echivalent</t>
  </si>
  <si>
    <t xml:space="preserve">48440000-4 </t>
  </si>
  <si>
    <t>Program de formare "Curs FORMATOR" - pentru studii superioare - Cod COR 242401</t>
  </si>
  <si>
    <t xml:space="preserve">80000000-4 </t>
  </si>
  <si>
    <t>Servicii de formare profesională cu tema "Tehnici de negociere"</t>
  </si>
  <si>
    <t>Servicii de traducere si interpretariat</t>
  </si>
  <si>
    <t xml:space="preserve">79530000-8
79540000-1  </t>
  </si>
  <si>
    <t>Acord cadru MFP</t>
  </si>
  <si>
    <t>Expresoare cafea</t>
  </si>
  <si>
    <t xml:space="preserve">39711310-5 </t>
  </si>
  <si>
    <t>Multifunctionala color</t>
  </si>
  <si>
    <t>Multifunctionala alb negru</t>
  </si>
  <si>
    <t>Licențe Windows 10 PRO</t>
  </si>
  <si>
    <t>Licente Microsoft Office PRO Plus 2013</t>
  </si>
  <si>
    <t>Bacneanu V.</t>
  </si>
  <si>
    <t>Mihai DIACONU</t>
  </si>
  <si>
    <t>Program de formare "Engleză pentru afaceri (engleză economică)"</t>
  </si>
  <si>
    <t>Servicii de formare profesională - program de formare profesională "Comunicare și relații publice"</t>
  </si>
  <si>
    <t>Închiriere purificatoare apa</t>
  </si>
  <si>
    <t>Achizție directă</t>
  </si>
  <si>
    <t>51514110-2</t>
  </si>
  <si>
    <t>VI. Programul de Cooperare Elveţiano-Român vizând reducerea disparităţilor economice şi sociale în cadrul Uniunii Europene extinse  - Fondul de Asistenţă Tehnică</t>
  </si>
  <si>
    <t>VII. Programul ”Sprijin pentru Autoritatea de Audit în gestionarea Mecanismului Financiar al Spațiului Economic European și a Mecanismului Financiar Norvegian 2009-2014”</t>
  </si>
  <si>
    <t>Piese de schimb pentru echipamente multifunctionale</t>
  </si>
  <si>
    <t>34913000-0</t>
  </si>
  <si>
    <t>Servicii de dezinsectie si deratizare pentru sediile MFP</t>
  </si>
  <si>
    <t>90923000-3
90921000-9</t>
  </si>
  <si>
    <t>Samoila M.</t>
  </si>
  <si>
    <t>Produse auto (articole tehnice pentru dotarea auto marca Volvo V50: trusa medicala, triunghiuri reflectorizante, extinctor, cabluri pornire si compresor 12V)</t>
  </si>
  <si>
    <t>33141623-3
35111320-4
44320000-9
42123400-1</t>
  </si>
  <si>
    <t>actualizare stare</t>
  </si>
  <si>
    <t>Horia A.
Melinte L.</t>
  </si>
  <si>
    <t xml:space="preserve">Echipamente IT (laptopuri, solutii firewall, imprimante multifunctionale, imprimanta color) </t>
  </si>
  <si>
    <t>30213100-6
30236200-4
51611100-9
30232110-8</t>
  </si>
  <si>
    <t>Horia A.
Bacneanu V.</t>
  </si>
  <si>
    <t>actualizare perioada</t>
  </si>
  <si>
    <t>Servicii de certificare digitala si securitate PKI  - Certsign</t>
  </si>
  <si>
    <t>Servicii de certificare digitala si securitate PKI - Digisign</t>
  </si>
  <si>
    <t>1 autoturism tip berlina si 2 autoturisme tip SUV</t>
  </si>
  <si>
    <t>pozitie nou introdusa</t>
  </si>
  <si>
    <t>34110000-1</t>
  </si>
  <si>
    <t>Servicii de mentenanta (intretinere, reparatii, lucrari de mica complexitate si asigurarea de consumabile si piese de schimb) imobil situat in bd. Mircea Voda, nr. 44, tronson II - incepand cu 01.01.2018</t>
  </si>
  <si>
    <t xml:space="preserve">Cartele de proximitate (legitimatii magnetice de acces) </t>
  </si>
  <si>
    <t>Hartie format A3, A4 si colotech; plicuri diverse dimensiuni</t>
  </si>
  <si>
    <t xml:space="preserve">30197643-5 
22993300-0
30199230-1 </t>
  </si>
  <si>
    <t>22457000-8</t>
  </si>
  <si>
    <t>31682530-4</t>
  </si>
  <si>
    <t>Director general,</t>
  </si>
  <si>
    <t>Ciprian Ghioc</t>
  </si>
  <si>
    <t>Procedura interna proprie</t>
  </si>
  <si>
    <t>nr. crt.</t>
  </si>
  <si>
    <t>Neagu D.
Samoila M.</t>
  </si>
  <si>
    <t>p. Director general,</t>
  </si>
  <si>
    <t>Alimentatoare porti detectoare de metale tip Ceia HI-PE MULTI ZONE</t>
  </si>
  <si>
    <t>Lucrări de înlocuire conducte de ape pluviale</t>
  </si>
  <si>
    <t>98341130-5</t>
  </si>
  <si>
    <t>Servicii de formare specializata (organizare sesiuni team-building)</t>
  </si>
  <si>
    <t>79632000-3</t>
  </si>
  <si>
    <t>30216130-6
48318000-0</t>
  </si>
  <si>
    <t>Cititoare cod bare - pocketuri si licente cu aplicatia Optimal Fixed Assets</t>
  </si>
  <si>
    <t>Recipient toner rezidual</t>
  </si>
  <si>
    <t>30125000-1</t>
  </si>
  <si>
    <t>Unelte, diluanti si solutii curatare</t>
  </si>
  <si>
    <t>39514200-0
44832200-3
39224200-0
14522300-9
15411100-3</t>
  </si>
  <si>
    <t>Plante ornamentale, argila, turba</t>
  </si>
  <si>
    <t>03121100-6
09112200-9
14200000-3</t>
  </si>
  <si>
    <t>Dispozitive si aparatura electrocasnica</t>
  </si>
  <si>
    <t>38126300-7
42913500-4
39711110-3
39711362-4
39711310-5
39715100-8
15860000-4</t>
  </si>
  <si>
    <t>pozitie nou intrdusa</t>
  </si>
  <si>
    <t>#######</t>
  </si>
  <si>
    <t>#########</t>
  </si>
  <si>
    <t>##########</t>
  </si>
  <si>
    <t>###########</t>
  </si>
  <si>
    <t>########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</si>
</sst>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00000A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35" borderId="10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17" fontId="0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3" fontId="21" fillId="35" borderId="10" xfId="0" applyNumberFormat="1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17" fontId="0" fillId="35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left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17" fontId="0" fillId="34" borderId="10" xfId="0" applyNumberFormat="1" applyFont="1" applyFill="1" applyBorder="1" applyAlignment="1">
      <alignment horizontal="center" vertical="center" wrapText="1"/>
    </xf>
    <xf numFmtId="17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21" fillId="35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35" borderId="10" xfId="0" applyFont="1" applyFill="1" applyBorder="1" applyAlignment="1">
      <alignment horizontal="left" vertical="center"/>
    </xf>
    <xf numFmtId="3" fontId="21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17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35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21" fillId="35" borderId="0" xfId="0" applyFont="1" applyFill="1" applyAlignment="1">
      <alignment/>
    </xf>
    <xf numFmtId="49" fontId="21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35" borderId="10" xfId="0" applyNumberFormat="1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justify" vertical="center"/>
    </xf>
    <xf numFmtId="3" fontId="21" fillId="33" borderId="10" xfId="0" applyNumberFormat="1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vertical="center" wrapText="1"/>
    </xf>
    <xf numFmtId="17" fontId="0" fillId="35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7" fontId="0" fillId="35" borderId="13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7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wrapText="1"/>
    </xf>
    <xf numFmtId="3" fontId="21" fillId="34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21" fillId="35" borderId="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6" fillId="35" borderId="14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49" fontId="21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5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33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35" borderId="14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5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35" borderId="10" xfId="0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49" fontId="23" fillId="35" borderId="15" xfId="0" applyNumberFormat="1" applyFont="1" applyFill="1" applyBorder="1" applyAlignment="1">
      <alignment horizontal="left" vertical="center" wrapText="1"/>
    </xf>
    <xf numFmtId="49" fontId="23" fillId="35" borderId="14" xfId="0" applyNumberFormat="1" applyFont="1" applyFill="1" applyBorder="1" applyAlignment="1">
      <alignment horizontal="left" vertical="center" wrapText="1"/>
    </xf>
    <xf numFmtId="49" fontId="23" fillId="35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P11" sqref="P11"/>
    </sheetView>
  </sheetViews>
  <sheetFormatPr defaultColWidth="9.140625" defaultRowHeight="15"/>
  <cols>
    <col min="1" max="1" width="4.8515625" style="221" customWidth="1"/>
    <col min="2" max="2" width="32.28125" style="4" customWidth="1"/>
    <col min="3" max="3" width="11.7109375" style="4" customWidth="1"/>
    <col min="4" max="4" width="13.7109375" style="11" customWidth="1"/>
    <col min="5" max="5" width="10.00390625" style="4" customWidth="1"/>
    <col min="6" max="6" width="15.57421875" style="4" customWidth="1"/>
    <col min="7" max="7" width="12.28125" style="4" customWidth="1"/>
    <col min="8" max="8" width="12.00390625" style="4" customWidth="1"/>
    <col min="9" max="9" width="11.7109375" style="4" customWidth="1"/>
    <col min="10" max="10" width="19.421875" style="4" bestFit="1" customWidth="1"/>
    <col min="11" max="11" width="25.421875" style="5" hidden="1" customWidth="1"/>
    <col min="12" max="16384" width="8.8515625" style="5" customWidth="1"/>
  </cols>
  <sheetData>
    <row r="1" spans="2:10" ht="14.25">
      <c r="B1" s="37"/>
      <c r="C1" s="37"/>
      <c r="E1" s="37"/>
      <c r="F1" s="37"/>
      <c r="G1" s="246" t="s">
        <v>69</v>
      </c>
      <c r="H1" s="246"/>
      <c r="I1" s="246"/>
      <c r="J1" s="246"/>
    </row>
    <row r="2" spans="2:10" ht="14.25">
      <c r="B2" s="37"/>
      <c r="C2" s="37"/>
      <c r="E2" s="37"/>
      <c r="F2" s="37"/>
      <c r="G2" s="246" t="s">
        <v>405</v>
      </c>
      <c r="H2" s="246"/>
      <c r="I2" s="246"/>
      <c r="J2" s="246"/>
    </row>
    <row r="3" spans="2:10" ht="14.25">
      <c r="B3" s="37"/>
      <c r="C3" s="37"/>
      <c r="E3" s="37"/>
      <c r="F3" s="37"/>
      <c r="G3" s="231" t="s">
        <v>463</v>
      </c>
      <c r="H3" s="231"/>
      <c r="I3" s="231"/>
      <c r="J3" s="231"/>
    </row>
    <row r="4" spans="2:10" ht="14.25">
      <c r="B4" s="216"/>
      <c r="C4" s="216"/>
      <c r="E4" s="216"/>
      <c r="F4" s="216"/>
      <c r="G4" s="216"/>
      <c r="H4" s="216"/>
      <c r="I4" s="216"/>
      <c r="J4" s="216"/>
    </row>
    <row r="5" spans="2:10" ht="14.25">
      <c r="B5" s="216"/>
      <c r="C5" s="216"/>
      <c r="E5" s="216"/>
      <c r="F5" s="216"/>
      <c r="G5" s="216"/>
      <c r="H5" s="216"/>
      <c r="I5" s="216"/>
      <c r="J5" s="216"/>
    </row>
    <row r="6" spans="2:10" ht="14.25">
      <c r="B6" s="37"/>
      <c r="C6" s="37"/>
      <c r="E6" s="37"/>
      <c r="F6" s="37"/>
      <c r="G6" s="37"/>
      <c r="H6" s="37"/>
      <c r="I6" s="37"/>
      <c r="J6" s="37"/>
    </row>
    <row r="7" spans="1:10" s="13" customFormat="1" ht="15">
      <c r="A7" s="240" t="s">
        <v>178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s="13" customFormat="1" ht="15">
      <c r="A8" s="240" t="s">
        <v>138</v>
      </c>
      <c r="B8" s="240"/>
      <c r="C8" s="240"/>
      <c r="D8" s="240"/>
      <c r="E8" s="240"/>
      <c r="F8" s="240"/>
      <c r="G8" s="240"/>
      <c r="H8" s="240"/>
      <c r="I8" s="240"/>
      <c r="J8" s="240"/>
    </row>
    <row r="9" spans="2:10" ht="14.25">
      <c r="B9" s="37"/>
      <c r="C9" s="37"/>
      <c r="E9" s="37"/>
      <c r="F9" s="37"/>
      <c r="G9" s="37"/>
      <c r="H9" s="37"/>
      <c r="I9" s="37"/>
      <c r="J9" s="37"/>
    </row>
    <row r="10" spans="1:11" s="6" customFormat="1" ht="100.5">
      <c r="A10" s="23" t="s">
        <v>498</v>
      </c>
      <c r="B10" s="23" t="s">
        <v>2</v>
      </c>
      <c r="C10" s="23" t="s">
        <v>1</v>
      </c>
      <c r="D10" s="24" t="s">
        <v>137</v>
      </c>
      <c r="E10" s="23" t="s">
        <v>3</v>
      </c>
      <c r="F10" s="23" t="s">
        <v>4</v>
      </c>
      <c r="G10" s="23" t="s">
        <v>66</v>
      </c>
      <c r="H10" s="23" t="s">
        <v>5</v>
      </c>
      <c r="I10" s="23" t="s">
        <v>68</v>
      </c>
      <c r="J10" s="23" t="s">
        <v>6</v>
      </c>
      <c r="K10" s="23" t="s">
        <v>407</v>
      </c>
    </row>
    <row r="11" spans="1:11" ht="14.25">
      <c r="A11" s="167"/>
      <c r="B11" s="243" t="s">
        <v>155</v>
      </c>
      <c r="C11" s="244"/>
      <c r="D11" s="245"/>
      <c r="E11" s="7"/>
      <c r="F11" s="7"/>
      <c r="G11" s="7"/>
      <c r="H11" s="7"/>
      <c r="I11" s="7"/>
      <c r="J11" s="7"/>
      <c r="K11" s="123"/>
    </row>
    <row r="12" spans="1:11" ht="14.25">
      <c r="A12" s="167"/>
      <c r="B12" s="62" t="s">
        <v>11</v>
      </c>
      <c r="C12" s="16"/>
      <c r="D12" s="15">
        <f>SUM(D13:D50)</f>
        <v>19563971</v>
      </c>
      <c r="E12" s="16"/>
      <c r="F12" s="16"/>
      <c r="G12" s="16"/>
      <c r="H12" s="16"/>
      <c r="I12" s="16"/>
      <c r="J12" s="16"/>
      <c r="K12" s="123"/>
    </row>
    <row r="13" spans="1:11" ht="57">
      <c r="A13" s="222">
        <v>1</v>
      </c>
      <c r="B13" s="95" t="s">
        <v>182</v>
      </c>
      <c r="C13" s="98" t="s">
        <v>30</v>
      </c>
      <c r="D13" s="99">
        <v>3307500</v>
      </c>
      <c r="E13" s="14" t="s">
        <v>14</v>
      </c>
      <c r="F13" s="100" t="s">
        <v>340</v>
      </c>
      <c r="G13" s="14" t="s">
        <v>36</v>
      </c>
      <c r="H13" s="14" t="s">
        <v>32</v>
      </c>
      <c r="I13" s="14" t="s">
        <v>20</v>
      </c>
      <c r="J13" s="14" t="s">
        <v>40</v>
      </c>
      <c r="K13" s="123"/>
    </row>
    <row r="14" spans="1:11" ht="28.5">
      <c r="A14" s="222">
        <v>2</v>
      </c>
      <c r="B14" s="95" t="s">
        <v>51</v>
      </c>
      <c r="C14" s="96" t="s">
        <v>52</v>
      </c>
      <c r="D14" s="99">
        <v>2061912.49</v>
      </c>
      <c r="E14" s="14" t="s">
        <v>14</v>
      </c>
      <c r="F14" s="100" t="s">
        <v>15</v>
      </c>
      <c r="G14" s="14" t="s">
        <v>16</v>
      </c>
      <c r="H14" s="14" t="s">
        <v>49</v>
      </c>
      <c r="I14" s="14" t="s">
        <v>17</v>
      </c>
      <c r="J14" s="100" t="s">
        <v>423</v>
      </c>
      <c r="K14" s="127" t="s">
        <v>478</v>
      </c>
    </row>
    <row r="15" spans="1:11" ht="42.75">
      <c r="A15" s="222">
        <v>3</v>
      </c>
      <c r="B15" s="95" t="s">
        <v>12</v>
      </c>
      <c r="C15" s="96" t="s">
        <v>13</v>
      </c>
      <c r="D15" s="104">
        <v>1931268</v>
      </c>
      <c r="E15" s="14" t="s">
        <v>14</v>
      </c>
      <c r="F15" s="14" t="s">
        <v>15</v>
      </c>
      <c r="G15" s="111">
        <v>42461</v>
      </c>
      <c r="H15" s="14" t="s">
        <v>24</v>
      </c>
      <c r="I15" s="14" t="s">
        <v>17</v>
      </c>
      <c r="J15" s="100" t="s">
        <v>174</v>
      </c>
      <c r="K15" s="123"/>
    </row>
    <row r="16" spans="1:11" ht="42.75">
      <c r="A16" s="222">
        <v>4</v>
      </c>
      <c r="B16" s="63" t="s">
        <v>259</v>
      </c>
      <c r="C16" s="9" t="s">
        <v>300</v>
      </c>
      <c r="D16" s="12">
        <f>1534583.33+2200</f>
        <v>1536783.33</v>
      </c>
      <c r="E16" s="10" t="s">
        <v>14</v>
      </c>
      <c r="F16" s="9" t="s">
        <v>15</v>
      </c>
      <c r="G16" s="10" t="s">
        <v>36</v>
      </c>
      <c r="H16" s="10" t="s">
        <v>28</v>
      </c>
      <c r="I16" s="10" t="s">
        <v>17</v>
      </c>
      <c r="J16" s="40" t="s">
        <v>499</v>
      </c>
      <c r="K16" s="128" t="s">
        <v>483</v>
      </c>
    </row>
    <row r="17" spans="1:11" ht="42.75">
      <c r="A17" s="222">
        <v>5</v>
      </c>
      <c r="B17" s="28" t="s">
        <v>491</v>
      </c>
      <c r="C17" s="9" t="s">
        <v>492</v>
      </c>
      <c r="D17" s="12">
        <f>1332800+147000</f>
        <v>1479800</v>
      </c>
      <c r="E17" s="10" t="s">
        <v>14</v>
      </c>
      <c r="F17" s="9" t="s">
        <v>15</v>
      </c>
      <c r="G17" s="10" t="s">
        <v>49</v>
      </c>
      <c r="H17" s="10" t="s">
        <v>73</v>
      </c>
      <c r="I17" s="10" t="s">
        <v>17</v>
      </c>
      <c r="J17" s="10" t="s">
        <v>142</v>
      </c>
      <c r="K17" s="194"/>
    </row>
    <row r="18" spans="1:11" ht="57">
      <c r="A18" s="222">
        <v>6</v>
      </c>
      <c r="B18" s="18" t="s">
        <v>34</v>
      </c>
      <c r="C18" s="83" t="s">
        <v>35</v>
      </c>
      <c r="D18" s="84">
        <v>1134000</v>
      </c>
      <c r="E18" s="54" t="s">
        <v>14</v>
      </c>
      <c r="F18" s="55" t="s">
        <v>31</v>
      </c>
      <c r="G18" s="87" t="s">
        <v>49</v>
      </c>
      <c r="H18" s="87" t="s">
        <v>73</v>
      </c>
      <c r="I18" s="55" t="s">
        <v>130</v>
      </c>
      <c r="J18" s="54" t="s">
        <v>142</v>
      </c>
      <c r="K18" s="123"/>
    </row>
    <row r="19" spans="1:11" ht="72">
      <c r="A19" s="222">
        <v>7</v>
      </c>
      <c r="B19" s="92" t="s">
        <v>18</v>
      </c>
      <c r="C19" s="65" t="s">
        <v>200</v>
      </c>
      <c r="D19" s="12">
        <v>1001949.6</v>
      </c>
      <c r="E19" s="10" t="s">
        <v>14</v>
      </c>
      <c r="F19" s="9" t="s">
        <v>15</v>
      </c>
      <c r="G19" s="10" t="s">
        <v>36</v>
      </c>
      <c r="H19" s="10" t="s">
        <v>28</v>
      </c>
      <c r="I19" s="10" t="s">
        <v>17</v>
      </c>
      <c r="J19" s="40" t="s">
        <v>404</v>
      </c>
      <c r="K19" s="128"/>
    </row>
    <row r="20" spans="1:11" ht="42.75">
      <c r="A20" s="222">
        <v>8</v>
      </c>
      <c r="B20" s="118" t="s">
        <v>199</v>
      </c>
      <c r="C20" s="98" t="s">
        <v>189</v>
      </c>
      <c r="D20" s="99">
        <v>900000</v>
      </c>
      <c r="E20" s="14" t="s">
        <v>14</v>
      </c>
      <c r="F20" s="14" t="s">
        <v>190</v>
      </c>
      <c r="G20" s="14" t="s">
        <v>36</v>
      </c>
      <c r="H20" s="14" t="s">
        <v>25</v>
      </c>
      <c r="I20" s="100" t="s">
        <v>20</v>
      </c>
      <c r="J20" s="14" t="s">
        <v>40</v>
      </c>
      <c r="K20" s="123"/>
    </row>
    <row r="21" spans="1:11" ht="86.25">
      <c r="A21" s="222">
        <v>9</v>
      </c>
      <c r="B21" s="8" t="s">
        <v>489</v>
      </c>
      <c r="C21" s="65" t="s">
        <v>503</v>
      </c>
      <c r="D21" s="12">
        <v>792000</v>
      </c>
      <c r="E21" s="10" t="s">
        <v>14</v>
      </c>
      <c r="F21" s="40" t="s">
        <v>15</v>
      </c>
      <c r="G21" s="10" t="s">
        <v>49</v>
      </c>
      <c r="H21" s="10" t="s">
        <v>73</v>
      </c>
      <c r="I21" s="10" t="s">
        <v>17</v>
      </c>
      <c r="J21" s="10" t="s">
        <v>57</v>
      </c>
      <c r="K21" s="127"/>
    </row>
    <row r="22" spans="1:11" ht="41.25" customHeight="1">
      <c r="A22" s="222">
        <v>10</v>
      </c>
      <c r="B22" s="95" t="s">
        <v>183</v>
      </c>
      <c r="C22" s="98" t="s">
        <v>184</v>
      </c>
      <c r="D22" s="99">
        <v>525634</v>
      </c>
      <c r="E22" s="14" t="s">
        <v>14</v>
      </c>
      <c r="F22" s="100" t="s">
        <v>15</v>
      </c>
      <c r="G22" s="14" t="s">
        <v>32</v>
      </c>
      <c r="H22" s="14" t="s">
        <v>43</v>
      </c>
      <c r="I22" s="14" t="s">
        <v>17</v>
      </c>
      <c r="J22" s="14" t="s">
        <v>40</v>
      </c>
      <c r="K22" s="128"/>
    </row>
    <row r="23" spans="1:11" ht="45" customHeight="1">
      <c r="A23" s="222">
        <v>11</v>
      </c>
      <c r="B23" s="95" t="s">
        <v>268</v>
      </c>
      <c r="C23" s="96" t="s">
        <v>303</v>
      </c>
      <c r="D23" s="99">
        <v>478800</v>
      </c>
      <c r="E23" s="14" t="s">
        <v>14</v>
      </c>
      <c r="F23" s="100" t="s">
        <v>50</v>
      </c>
      <c r="G23" s="14" t="s">
        <v>32</v>
      </c>
      <c r="H23" s="14" t="s">
        <v>49</v>
      </c>
      <c r="I23" s="100" t="s">
        <v>17</v>
      </c>
      <c r="J23" s="14" t="s">
        <v>161</v>
      </c>
      <c r="K23" s="128"/>
    </row>
    <row r="24" spans="1:11" ht="72">
      <c r="A24" s="222">
        <v>12</v>
      </c>
      <c r="B24" s="74" t="s">
        <v>186</v>
      </c>
      <c r="C24" s="48" t="s">
        <v>45</v>
      </c>
      <c r="D24" s="84">
        <v>450000</v>
      </c>
      <c r="E24" s="77" t="s">
        <v>14</v>
      </c>
      <c r="F24" s="71" t="s">
        <v>104</v>
      </c>
      <c r="G24" s="80" t="s">
        <v>28</v>
      </c>
      <c r="H24" s="77" t="s">
        <v>73</v>
      </c>
      <c r="I24" s="77" t="s">
        <v>17</v>
      </c>
      <c r="J24" s="77" t="s">
        <v>21</v>
      </c>
      <c r="K24" s="123"/>
    </row>
    <row r="25" spans="1:11" ht="28.5">
      <c r="A25" s="222">
        <v>13</v>
      </c>
      <c r="B25" s="137" t="s">
        <v>270</v>
      </c>
      <c r="C25" s="65" t="s">
        <v>503</v>
      </c>
      <c r="D25" s="12">
        <v>417900</v>
      </c>
      <c r="E25" s="10" t="s">
        <v>14</v>
      </c>
      <c r="F25" s="40" t="s">
        <v>104</v>
      </c>
      <c r="G25" s="10" t="s">
        <v>43</v>
      </c>
      <c r="H25" s="10" t="s">
        <v>28</v>
      </c>
      <c r="I25" s="10" t="s">
        <v>17</v>
      </c>
      <c r="J25" s="40" t="s">
        <v>418</v>
      </c>
      <c r="K25" s="128" t="s">
        <v>483</v>
      </c>
    </row>
    <row r="26" spans="1:11" ht="28.5">
      <c r="A26" s="222">
        <v>14</v>
      </c>
      <c r="B26" s="88" t="s">
        <v>194</v>
      </c>
      <c r="C26" s="71" t="s">
        <v>195</v>
      </c>
      <c r="D26" s="84">
        <v>405000</v>
      </c>
      <c r="E26" s="54" t="s">
        <v>14</v>
      </c>
      <c r="F26" s="71" t="s">
        <v>104</v>
      </c>
      <c r="G26" s="77" t="s">
        <v>49</v>
      </c>
      <c r="H26" s="77" t="s">
        <v>108</v>
      </c>
      <c r="I26" s="77" t="s">
        <v>17</v>
      </c>
      <c r="J26" s="77" t="s">
        <v>40</v>
      </c>
      <c r="K26" s="123"/>
    </row>
    <row r="27" spans="1:11" ht="42" customHeight="1">
      <c r="A27" s="222">
        <v>15</v>
      </c>
      <c r="B27" s="28" t="s">
        <v>413</v>
      </c>
      <c r="C27" s="9" t="s">
        <v>414</v>
      </c>
      <c r="D27" s="93">
        <v>400000</v>
      </c>
      <c r="E27" s="51" t="s">
        <v>14</v>
      </c>
      <c r="F27" s="9" t="s">
        <v>104</v>
      </c>
      <c r="G27" s="51" t="s">
        <v>19</v>
      </c>
      <c r="H27" s="51" t="s">
        <v>108</v>
      </c>
      <c r="I27" s="51" t="s">
        <v>17</v>
      </c>
      <c r="J27" s="9" t="s">
        <v>479</v>
      </c>
      <c r="K27" s="130"/>
    </row>
    <row r="28" spans="1:11" ht="28.5">
      <c r="A28" s="222">
        <v>16</v>
      </c>
      <c r="B28" s="92" t="s">
        <v>196</v>
      </c>
      <c r="C28" s="9" t="s">
        <v>175</v>
      </c>
      <c r="D28" s="93">
        <v>375000</v>
      </c>
      <c r="E28" s="51" t="s">
        <v>14</v>
      </c>
      <c r="F28" s="9" t="s">
        <v>15</v>
      </c>
      <c r="G28" s="51" t="s">
        <v>19</v>
      </c>
      <c r="H28" s="51" t="s">
        <v>108</v>
      </c>
      <c r="I28" s="51" t="s">
        <v>17</v>
      </c>
      <c r="J28" s="51" t="s">
        <v>21</v>
      </c>
      <c r="K28" s="210"/>
    </row>
    <row r="29" spans="1:11" ht="86.25">
      <c r="A29" s="222">
        <v>17</v>
      </c>
      <c r="B29" s="8" t="s">
        <v>392</v>
      </c>
      <c r="C29" s="9" t="s">
        <v>393</v>
      </c>
      <c r="D29" s="12">
        <v>335760</v>
      </c>
      <c r="E29" s="10" t="s">
        <v>14</v>
      </c>
      <c r="F29" s="40" t="s">
        <v>50</v>
      </c>
      <c r="G29" s="10" t="s">
        <v>19</v>
      </c>
      <c r="H29" s="10" t="s">
        <v>73</v>
      </c>
      <c r="I29" s="40" t="s">
        <v>17</v>
      </c>
      <c r="J29" s="10" t="s">
        <v>161</v>
      </c>
      <c r="K29" s="167"/>
    </row>
    <row r="30" spans="1:11" ht="28.5">
      <c r="A30" s="224">
        <v>18</v>
      </c>
      <c r="B30" s="8" t="s">
        <v>504</v>
      </c>
      <c r="C30" s="9" t="s">
        <v>505</v>
      </c>
      <c r="D30" s="12">
        <v>277374.7</v>
      </c>
      <c r="E30" s="10" t="s">
        <v>14</v>
      </c>
      <c r="F30" s="40" t="s">
        <v>50</v>
      </c>
      <c r="G30" s="10" t="s">
        <v>28</v>
      </c>
      <c r="H30" s="10" t="s">
        <v>108</v>
      </c>
      <c r="I30" s="40" t="s">
        <v>17</v>
      </c>
      <c r="J30" s="10" t="s">
        <v>21</v>
      </c>
      <c r="K30" s="167" t="s">
        <v>487</v>
      </c>
    </row>
    <row r="31" spans="1:11" ht="42.75">
      <c r="A31" s="222">
        <v>19</v>
      </c>
      <c r="B31" s="208" t="s">
        <v>249</v>
      </c>
      <c r="C31" s="209" t="s">
        <v>175</v>
      </c>
      <c r="D31" s="99">
        <v>245000</v>
      </c>
      <c r="E31" s="14" t="s">
        <v>14</v>
      </c>
      <c r="F31" s="96" t="s">
        <v>15</v>
      </c>
      <c r="G31" s="14" t="s">
        <v>25</v>
      </c>
      <c r="H31" s="14" t="s">
        <v>49</v>
      </c>
      <c r="I31" s="14" t="s">
        <v>17</v>
      </c>
      <c r="J31" s="14" t="s">
        <v>21</v>
      </c>
      <c r="K31" s="167"/>
    </row>
    <row r="32" spans="1:11" ht="28.5">
      <c r="A32" s="222">
        <v>20</v>
      </c>
      <c r="B32" s="95" t="s">
        <v>123</v>
      </c>
      <c r="C32" s="96" t="s">
        <v>185</v>
      </c>
      <c r="D32" s="176">
        <v>218000</v>
      </c>
      <c r="E32" s="102" t="s">
        <v>14</v>
      </c>
      <c r="F32" s="96" t="s">
        <v>104</v>
      </c>
      <c r="G32" s="102" t="s">
        <v>24</v>
      </c>
      <c r="H32" s="102" t="s">
        <v>27</v>
      </c>
      <c r="I32" s="96" t="s">
        <v>17</v>
      </c>
      <c r="J32" s="96" t="s">
        <v>37</v>
      </c>
      <c r="K32" s="128"/>
    </row>
    <row r="33" spans="1:11" ht="57">
      <c r="A33" s="222">
        <v>21</v>
      </c>
      <c r="B33" s="88" t="s">
        <v>192</v>
      </c>
      <c r="C33" s="48" t="s">
        <v>193</v>
      </c>
      <c r="D33" s="84">
        <v>225000</v>
      </c>
      <c r="E33" s="77" t="s">
        <v>14</v>
      </c>
      <c r="F33" s="71" t="s">
        <v>104</v>
      </c>
      <c r="G33" s="80" t="s">
        <v>49</v>
      </c>
      <c r="H33" s="77" t="s">
        <v>108</v>
      </c>
      <c r="I33" s="77" t="s">
        <v>17</v>
      </c>
      <c r="J33" s="77" t="s">
        <v>142</v>
      </c>
      <c r="K33" s="123"/>
    </row>
    <row r="34" spans="1:11" ht="28.5">
      <c r="A34" s="222">
        <v>22</v>
      </c>
      <c r="B34" s="88" t="s">
        <v>294</v>
      </c>
      <c r="C34" s="71" t="s">
        <v>195</v>
      </c>
      <c r="D34" s="84">
        <v>200000</v>
      </c>
      <c r="E34" s="54" t="s">
        <v>14</v>
      </c>
      <c r="F34" s="71" t="s">
        <v>104</v>
      </c>
      <c r="G34" s="77" t="s">
        <v>49</v>
      </c>
      <c r="H34" s="77" t="s">
        <v>108</v>
      </c>
      <c r="I34" s="77" t="s">
        <v>17</v>
      </c>
      <c r="J34" s="77" t="s">
        <v>57</v>
      </c>
      <c r="K34" s="123"/>
    </row>
    <row r="35" spans="1:11" ht="28.5">
      <c r="A35" s="222">
        <v>23</v>
      </c>
      <c r="B35" s="138" t="s">
        <v>269</v>
      </c>
      <c r="C35" s="100" t="s">
        <v>319</v>
      </c>
      <c r="D35" s="99">
        <v>137174.88</v>
      </c>
      <c r="E35" s="14" t="s">
        <v>14</v>
      </c>
      <c r="F35" s="100" t="s">
        <v>104</v>
      </c>
      <c r="G35" s="14" t="s">
        <v>36</v>
      </c>
      <c r="H35" s="14" t="s">
        <v>25</v>
      </c>
      <c r="I35" s="14" t="s">
        <v>17</v>
      </c>
      <c r="J35" s="14" t="s">
        <v>29</v>
      </c>
      <c r="K35" s="123"/>
    </row>
    <row r="36" spans="1:11" s="129" customFormat="1" ht="28.5">
      <c r="A36" s="222">
        <v>24</v>
      </c>
      <c r="B36" s="101" t="s">
        <v>357</v>
      </c>
      <c r="C36" s="96" t="s">
        <v>356</v>
      </c>
      <c r="D36" s="99">
        <v>111442</v>
      </c>
      <c r="E36" s="14" t="s">
        <v>14</v>
      </c>
      <c r="F36" s="96" t="s">
        <v>23</v>
      </c>
      <c r="G36" s="14" t="s">
        <v>32</v>
      </c>
      <c r="H36" s="14" t="s">
        <v>25</v>
      </c>
      <c r="I36" s="14" t="s">
        <v>20</v>
      </c>
      <c r="J36" s="14" t="s">
        <v>142</v>
      </c>
      <c r="K36" s="123"/>
    </row>
    <row r="37" spans="1:11" ht="14.25">
      <c r="A37" s="222">
        <v>25</v>
      </c>
      <c r="B37" s="101" t="s">
        <v>41</v>
      </c>
      <c r="C37" s="96" t="s">
        <v>42</v>
      </c>
      <c r="D37" s="99">
        <v>109040</v>
      </c>
      <c r="E37" s="14" t="s">
        <v>14</v>
      </c>
      <c r="F37" s="14" t="s">
        <v>23</v>
      </c>
      <c r="G37" s="14" t="s">
        <v>201</v>
      </c>
      <c r="H37" s="14" t="s">
        <v>25</v>
      </c>
      <c r="I37" s="14" t="s">
        <v>17</v>
      </c>
      <c r="J37" s="14" t="s">
        <v>161</v>
      </c>
      <c r="K37" s="123"/>
    </row>
    <row r="38" spans="1:11" ht="28.5">
      <c r="A38" s="222">
        <v>26</v>
      </c>
      <c r="B38" s="28" t="s">
        <v>473</v>
      </c>
      <c r="C38" s="9" t="s">
        <v>474</v>
      </c>
      <c r="D38" s="12">
        <v>104308</v>
      </c>
      <c r="E38" s="10" t="s">
        <v>14</v>
      </c>
      <c r="F38" s="9" t="s">
        <v>23</v>
      </c>
      <c r="G38" s="10" t="s">
        <v>19</v>
      </c>
      <c r="H38" s="10" t="s">
        <v>28</v>
      </c>
      <c r="I38" s="10" t="s">
        <v>17</v>
      </c>
      <c r="J38" s="10" t="s">
        <v>475</v>
      </c>
      <c r="K38" s="167"/>
    </row>
    <row r="39" spans="1:11" ht="42.75">
      <c r="A39" s="239">
        <v>27</v>
      </c>
      <c r="B39" s="179" t="s">
        <v>465</v>
      </c>
      <c r="C39" s="233" t="s">
        <v>451</v>
      </c>
      <c r="D39" s="12">
        <v>7770</v>
      </c>
      <c r="E39" s="236" t="s">
        <v>14</v>
      </c>
      <c r="F39" s="233" t="s">
        <v>497</v>
      </c>
      <c r="G39" s="236" t="s">
        <v>49</v>
      </c>
      <c r="H39" s="236" t="s">
        <v>73</v>
      </c>
      <c r="I39" s="236" t="s">
        <v>17</v>
      </c>
      <c r="J39" s="236" t="s">
        <v>161</v>
      </c>
      <c r="K39" s="228"/>
    </row>
    <row r="40" spans="1:11" ht="42.75">
      <c r="A40" s="239"/>
      <c r="B40" s="162" t="s">
        <v>450</v>
      </c>
      <c r="C40" s="234"/>
      <c r="D40" s="12">
        <v>12000</v>
      </c>
      <c r="E40" s="237"/>
      <c r="F40" s="234"/>
      <c r="G40" s="237"/>
      <c r="H40" s="237"/>
      <c r="I40" s="237"/>
      <c r="J40" s="237"/>
      <c r="K40" s="229"/>
    </row>
    <row r="41" spans="1:11" ht="28.5">
      <c r="A41" s="239"/>
      <c r="B41" s="162" t="s">
        <v>464</v>
      </c>
      <c r="C41" s="234"/>
      <c r="D41" s="12">
        <v>37800</v>
      </c>
      <c r="E41" s="237"/>
      <c r="F41" s="234"/>
      <c r="G41" s="237"/>
      <c r="H41" s="237"/>
      <c r="I41" s="237"/>
      <c r="J41" s="237"/>
      <c r="K41" s="229"/>
    </row>
    <row r="42" spans="1:11" ht="43.5" customHeight="1">
      <c r="A42" s="239"/>
      <c r="B42" s="179" t="s">
        <v>452</v>
      </c>
      <c r="C42" s="235"/>
      <c r="D42" s="12">
        <v>43200</v>
      </c>
      <c r="E42" s="238"/>
      <c r="F42" s="235"/>
      <c r="G42" s="238"/>
      <c r="H42" s="238"/>
      <c r="I42" s="238"/>
      <c r="J42" s="238"/>
      <c r="K42" s="230"/>
    </row>
    <row r="43" spans="1:11" ht="28.5">
      <c r="A43" s="222">
        <v>28</v>
      </c>
      <c r="B43" s="98" t="s">
        <v>271</v>
      </c>
      <c r="C43" s="96" t="s">
        <v>302</v>
      </c>
      <c r="D43" s="99">
        <v>98890</v>
      </c>
      <c r="E43" s="14" t="s">
        <v>14</v>
      </c>
      <c r="F43" s="96" t="s">
        <v>15</v>
      </c>
      <c r="G43" s="14" t="s">
        <v>25</v>
      </c>
      <c r="H43" s="14" t="s">
        <v>43</v>
      </c>
      <c r="I43" s="14" t="s">
        <v>17</v>
      </c>
      <c r="J43" s="14" t="s">
        <v>37</v>
      </c>
      <c r="K43" s="123"/>
    </row>
    <row r="44" spans="1:11" s="129" customFormat="1" ht="43.5" customHeight="1">
      <c r="A44" s="223">
        <v>29</v>
      </c>
      <c r="B44" s="28" t="s">
        <v>122</v>
      </c>
      <c r="C44" s="163" t="s">
        <v>305</v>
      </c>
      <c r="D44" s="12">
        <v>63200</v>
      </c>
      <c r="E44" s="10" t="s">
        <v>14</v>
      </c>
      <c r="F44" s="10" t="s">
        <v>23</v>
      </c>
      <c r="G44" s="10" t="s">
        <v>49</v>
      </c>
      <c r="H44" s="10" t="s">
        <v>28</v>
      </c>
      <c r="I44" s="10" t="s">
        <v>17</v>
      </c>
      <c r="J44" s="10" t="s">
        <v>167</v>
      </c>
      <c r="K44" s="128"/>
    </row>
    <row r="45" spans="1:11" ht="34.5" customHeight="1">
      <c r="A45" s="222">
        <v>30</v>
      </c>
      <c r="B45" s="101" t="s">
        <v>168</v>
      </c>
      <c r="C45" s="96" t="s">
        <v>169</v>
      </c>
      <c r="D45" s="99">
        <v>46448</v>
      </c>
      <c r="E45" s="14" t="s">
        <v>14</v>
      </c>
      <c r="F45" s="100" t="s">
        <v>23</v>
      </c>
      <c r="G45" s="111">
        <v>42705</v>
      </c>
      <c r="H45" s="111">
        <v>42736</v>
      </c>
      <c r="I45" s="14" t="s">
        <v>20</v>
      </c>
      <c r="J45" s="14" t="s">
        <v>37</v>
      </c>
      <c r="K45" s="123"/>
    </row>
    <row r="46" spans="1:11" ht="14.25">
      <c r="A46" s="223">
        <v>31</v>
      </c>
      <c r="B46" s="107" t="s">
        <v>162</v>
      </c>
      <c r="C46" s="96" t="s">
        <v>160</v>
      </c>
      <c r="D46" s="99">
        <v>40000</v>
      </c>
      <c r="E46" s="119" t="s">
        <v>14</v>
      </c>
      <c r="F46" s="14" t="s">
        <v>23</v>
      </c>
      <c r="G46" s="111">
        <v>42675</v>
      </c>
      <c r="H46" s="111">
        <v>42736</v>
      </c>
      <c r="I46" s="14" t="s">
        <v>20</v>
      </c>
      <c r="J46" s="14" t="s">
        <v>161</v>
      </c>
      <c r="K46" s="123"/>
    </row>
    <row r="47" spans="1:11" ht="28.5">
      <c r="A47" s="222">
        <v>32</v>
      </c>
      <c r="B47" s="101" t="s">
        <v>38</v>
      </c>
      <c r="C47" s="96" t="s">
        <v>39</v>
      </c>
      <c r="D47" s="99">
        <v>34600</v>
      </c>
      <c r="E47" s="14" t="s">
        <v>14</v>
      </c>
      <c r="F47" s="14" t="s">
        <v>23</v>
      </c>
      <c r="G47" s="14" t="s">
        <v>19</v>
      </c>
      <c r="H47" s="111">
        <v>42736</v>
      </c>
      <c r="I47" s="14" t="s">
        <v>17</v>
      </c>
      <c r="J47" s="14" t="s">
        <v>21</v>
      </c>
      <c r="K47" s="123"/>
    </row>
    <row r="48" spans="1:11" ht="28.5">
      <c r="A48" s="223">
        <v>33</v>
      </c>
      <c r="B48" s="95" t="s">
        <v>128</v>
      </c>
      <c r="C48" s="96" t="s">
        <v>26</v>
      </c>
      <c r="D48" s="99">
        <v>12360</v>
      </c>
      <c r="E48" s="14" t="s">
        <v>14</v>
      </c>
      <c r="F48" s="100" t="s">
        <v>104</v>
      </c>
      <c r="G48" s="111">
        <v>42644</v>
      </c>
      <c r="H48" s="111">
        <v>42795</v>
      </c>
      <c r="I48" s="14" t="s">
        <v>17</v>
      </c>
      <c r="J48" s="14" t="s">
        <v>150</v>
      </c>
      <c r="K48" s="123"/>
    </row>
    <row r="49" spans="1:11" ht="14.25">
      <c r="A49" s="222">
        <v>34</v>
      </c>
      <c r="B49" s="70" t="s">
        <v>121</v>
      </c>
      <c r="C49" s="91" t="s">
        <v>304</v>
      </c>
      <c r="D49" s="84">
        <v>6780</v>
      </c>
      <c r="E49" s="77" t="s">
        <v>14</v>
      </c>
      <c r="F49" s="77" t="s">
        <v>23</v>
      </c>
      <c r="G49" s="81" t="s">
        <v>28</v>
      </c>
      <c r="H49" s="77" t="s">
        <v>108</v>
      </c>
      <c r="I49" s="77" t="s">
        <v>17</v>
      </c>
      <c r="J49" s="77" t="s">
        <v>142</v>
      </c>
      <c r="K49" s="123"/>
    </row>
    <row r="50" spans="1:11" ht="28.5">
      <c r="A50" s="223">
        <v>35</v>
      </c>
      <c r="B50" s="118" t="s">
        <v>406</v>
      </c>
      <c r="C50" s="98" t="s">
        <v>72</v>
      </c>
      <c r="D50" s="99">
        <v>276</v>
      </c>
      <c r="E50" s="14" t="s">
        <v>14</v>
      </c>
      <c r="F50" s="100" t="s">
        <v>104</v>
      </c>
      <c r="G50" s="14" t="s">
        <v>16</v>
      </c>
      <c r="H50" s="14" t="s">
        <v>49</v>
      </c>
      <c r="I50" s="100" t="s">
        <v>17</v>
      </c>
      <c r="J50" s="14" t="s">
        <v>40</v>
      </c>
      <c r="K50" s="124"/>
    </row>
    <row r="51" spans="1:11" ht="14.25">
      <c r="A51" s="222"/>
      <c r="B51" s="3" t="s">
        <v>46</v>
      </c>
      <c r="C51" s="7"/>
      <c r="D51" s="15">
        <f>SUM(D52:D68)</f>
        <v>26843317.3</v>
      </c>
      <c r="E51" s="7"/>
      <c r="F51" s="7"/>
      <c r="G51" s="7"/>
      <c r="H51" s="7"/>
      <c r="I51" s="7"/>
      <c r="J51" s="7"/>
      <c r="K51" s="123"/>
    </row>
    <row r="52" spans="1:11" ht="28.5">
      <c r="A52" s="222">
        <v>36</v>
      </c>
      <c r="B52" s="88" t="s">
        <v>447</v>
      </c>
      <c r="C52" s="27" t="s">
        <v>191</v>
      </c>
      <c r="D52" s="84">
        <v>13559663</v>
      </c>
      <c r="E52" s="54" t="s">
        <v>14</v>
      </c>
      <c r="F52" s="55" t="s">
        <v>15</v>
      </c>
      <c r="G52" s="54" t="s">
        <v>28</v>
      </c>
      <c r="H52" s="87" t="s">
        <v>73</v>
      </c>
      <c r="I52" s="54" t="s">
        <v>17</v>
      </c>
      <c r="J52" s="54" t="s">
        <v>57</v>
      </c>
      <c r="K52" s="175"/>
    </row>
    <row r="53" spans="1:11" ht="42" customHeight="1">
      <c r="A53" s="222">
        <v>37</v>
      </c>
      <c r="B53" s="133" t="s">
        <v>47</v>
      </c>
      <c r="C53" s="80" t="s">
        <v>48</v>
      </c>
      <c r="D53" s="76">
        <v>7160735</v>
      </c>
      <c r="E53" s="77" t="s">
        <v>14</v>
      </c>
      <c r="F53" s="80" t="s">
        <v>50</v>
      </c>
      <c r="G53" s="77" t="s">
        <v>28</v>
      </c>
      <c r="H53" s="77" t="s">
        <v>73</v>
      </c>
      <c r="I53" s="77" t="s">
        <v>17</v>
      </c>
      <c r="J53" s="77" t="s">
        <v>57</v>
      </c>
      <c r="K53" s="175"/>
    </row>
    <row r="54" spans="1:11" ht="14.25">
      <c r="A54" s="222">
        <v>38</v>
      </c>
      <c r="B54" s="101" t="s">
        <v>58</v>
      </c>
      <c r="C54" s="96" t="s">
        <v>148</v>
      </c>
      <c r="D54" s="99">
        <v>1079444</v>
      </c>
      <c r="E54" s="14" t="s">
        <v>14</v>
      </c>
      <c r="F54" s="14" t="s">
        <v>15</v>
      </c>
      <c r="G54" s="14" t="s">
        <v>19</v>
      </c>
      <c r="H54" s="111" t="s">
        <v>24</v>
      </c>
      <c r="I54" s="14" t="s">
        <v>17</v>
      </c>
      <c r="J54" s="14" t="s">
        <v>57</v>
      </c>
      <c r="K54" s="123"/>
    </row>
    <row r="55" spans="1:11" ht="28.5">
      <c r="A55" s="222">
        <v>39</v>
      </c>
      <c r="B55" s="101" t="s">
        <v>151</v>
      </c>
      <c r="C55" s="14" t="s">
        <v>152</v>
      </c>
      <c r="D55" s="99">
        <v>947698.3</v>
      </c>
      <c r="E55" s="14" t="s">
        <v>14</v>
      </c>
      <c r="F55" s="14" t="s">
        <v>15</v>
      </c>
      <c r="G55" s="105" t="s">
        <v>157</v>
      </c>
      <c r="H55" s="105" t="s">
        <v>158</v>
      </c>
      <c r="I55" s="14" t="s">
        <v>17</v>
      </c>
      <c r="J55" s="14" t="s">
        <v>142</v>
      </c>
      <c r="K55" s="130"/>
    </row>
    <row r="56" spans="1:11" ht="14.25">
      <c r="A56" s="222">
        <v>40</v>
      </c>
      <c r="B56" s="95" t="s">
        <v>53</v>
      </c>
      <c r="C56" s="96" t="s">
        <v>54</v>
      </c>
      <c r="D56" s="99">
        <v>732822</v>
      </c>
      <c r="E56" s="14" t="s">
        <v>14</v>
      </c>
      <c r="F56" s="14" t="s">
        <v>15</v>
      </c>
      <c r="G56" s="14" t="s">
        <v>19</v>
      </c>
      <c r="H56" s="111">
        <v>42736</v>
      </c>
      <c r="I56" s="14" t="s">
        <v>17</v>
      </c>
      <c r="J56" s="14" t="s">
        <v>37</v>
      </c>
      <c r="K56" s="130"/>
    </row>
    <row r="57" spans="1:11" ht="57">
      <c r="A57" s="222">
        <v>41</v>
      </c>
      <c r="B57" s="52" t="s">
        <v>441</v>
      </c>
      <c r="C57" s="71" t="s">
        <v>442</v>
      </c>
      <c r="D57" s="134">
        <v>720000</v>
      </c>
      <c r="E57" s="77" t="s">
        <v>14</v>
      </c>
      <c r="F57" s="55" t="s">
        <v>50</v>
      </c>
      <c r="G57" s="177" t="s">
        <v>49</v>
      </c>
      <c r="H57" s="177" t="s">
        <v>73</v>
      </c>
      <c r="I57" s="177" t="s">
        <v>17</v>
      </c>
      <c r="J57" s="215" t="s">
        <v>57</v>
      </c>
      <c r="K57" s="130"/>
    </row>
    <row r="58" spans="1:11" ht="63.75" customHeight="1">
      <c r="A58" s="222">
        <v>42</v>
      </c>
      <c r="B58" s="137" t="s">
        <v>480</v>
      </c>
      <c r="C58" s="150" t="s">
        <v>481</v>
      </c>
      <c r="D58" s="12">
        <v>628470</v>
      </c>
      <c r="E58" s="10" t="s">
        <v>14</v>
      </c>
      <c r="F58" s="40" t="s">
        <v>15</v>
      </c>
      <c r="G58" s="10" t="s">
        <v>49</v>
      </c>
      <c r="H58" s="64" t="s">
        <v>73</v>
      </c>
      <c r="I58" s="10" t="s">
        <v>17</v>
      </c>
      <c r="J58" s="40" t="s">
        <v>482</v>
      </c>
      <c r="K58" s="213"/>
    </row>
    <row r="59" spans="1:11" ht="28.5">
      <c r="A59" s="222">
        <v>43</v>
      </c>
      <c r="B59" s="18" t="s">
        <v>282</v>
      </c>
      <c r="C59" s="55" t="s">
        <v>306</v>
      </c>
      <c r="D59" s="84">
        <v>546500</v>
      </c>
      <c r="E59" s="54" t="s">
        <v>14</v>
      </c>
      <c r="F59" s="55" t="s">
        <v>50</v>
      </c>
      <c r="G59" s="54" t="s">
        <v>49</v>
      </c>
      <c r="H59" s="54" t="s">
        <v>73</v>
      </c>
      <c r="I59" s="54" t="s">
        <v>17</v>
      </c>
      <c r="J59" s="54" t="s">
        <v>21</v>
      </c>
      <c r="K59" s="128"/>
    </row>
    <row r="60" spans="1:11" ht="42.75">
      <c r="A60" s="222">
        <v>44</v>
      </c>
      <c r="B60" s="217" t="s">
        <v>187</v>
      </c>
      <c r="C60" s="218" t="s">
        <v>188</v>
      </c>
      <c r="D60" s="84">
        <v>360000</v>
      </c>
      <c r="E60" s="54" t="s">
        <v>14</v>
      </c>
      <c r="F60" s="55" t="s">
        <v>50</v>
      </c>
      <c r="G60" s="54" t="s">
        <v>28</v>
      </c>
      <c r="H60" s="87" t="s">
        <v>73</v>
      </c>
      <c r="I60" s="54" t="s">
        <v>17</v>
      </c>
      <c r="J60" s="54" t="s">
        <v>40</v>
      </c>
      <c r="K60" s="167"/>
    </row>
    <row r="61" spans="1:11" ht="28.5">
      <c r="A61" s="222">
        <v>45</v>
      </c>
      <c r="B61" s="101" t="s">
        <v>408</v>
      </c>
      <c r="C61" s="98" t="s">
        <v>409</v>
      </c>
      <c r="D61" s="97">
        <v>305624</v>
      </c>
      <c r="E61" s="14" t="s">
        <v>14</v>
      </c>
      <c r="F61" s="100" t="s">
        <v>104</v>
      </c>
      <c r="G61" s="14" t="s">
        <v>16</v>
      </c>
      <c r="H61" s="111" t="s">
        <v>49</v>
      </c>
      <c r="I61" s="14" t="s">
        <v>17</v>
      </c>
      <c r="J61" s="14" t="s">
        <v>40</v>
      </c>
      <c r="K61" s="219"/>
    </row>
    <row r="62" spans="1:11" s="132" customFormat="1" ht="57">
      <c r="A62" s="222">
        <v>46</v>
      </c>
      <c r="B62" s="70" t="s">
        <v>446</v>
      </c>
      <c r="C62" s="19" t="s">
        <v>443</v>
      </c>
      <c r="D62" s="134">
        <v>225000</v>
      </c>
      <c r="E62" s="77" t="s">
        <v>14</v>
      </c>
      <c r="F62" s="55" t="s">
        <v>50</v>
      </c>
      <c r="G62" s="177" t="s">
        <v>49</v>
      </c>
      <c r="H62" s="177" t="s">
        <v>73</v>
      </c>
      <c r="I62" s="177" t="s">
        <v>17</v>
      </c>
      <c r="J62" s="215" t="s">
        <v>57</v>
      </c>
      <c r="K62" s="123"/>
    </row>
    <row r="63" spans="1:11" s="151" customFormat="1" ht="48.75" customHeight="1">
      <c r="A63" s="222">
        <v>47</v>
      </c>
      <c r="B63" s="73" t="s">
        <v>55</v>
      </c>
      <c r="C63" s="71" t="s">
        <v>56</v>
      </c>
      <c r="D63" s="76">
        <v>212605</v>
      </c>
      <c r="E63" s="77" t="s">
        <v>14</v>
      </c>
      <c r="F63" s="80" t="s">
        <v>15</v>
      </c>
      <c r="G63" s="54" t="s">
        <v>49</v>
      </c>
      <c r="H63" s="87" t="s">
        <v>73</v>
      </c>
      <c r="I63" s="77" t="s">
        <v>17</v>
      </c>
      <c r="J63" s="77" t="s">
        <v>57</v>
      </c>
      <c r="K63" s="123"/>
    </row>
    <row r="64" spans="1:11" s="151" customFormat="1" ht="50.25" customHeight="1">
      <c r="A64" s="222">
        <v>48</v>
      </c>
      <c r="B64" s="28" t="s">
        <v>486</v>
      </c>
      <c r="C64" s="9" t="s">
        <v>488</v>
      </c>
      <c r="D64" s="93">
        <v>193046</v>
      </c>
      <c r="E64" s="10" t="s">
        <v>14</v>
      </c>
      <c r="F64" s="40" t="s">
        <v>50</v>
      </c>
      <c r="G64" s="65" t="s">
        <v>49</v>
      </c>
      <c r="H64" s="65" t="s">
        <v>108</v>
      </c>
      <c r="I64" s="65" t="s">
        <v>17</v>
      </c>
      <c r="J64" s="51" t="s">
        <v>21</v>
      </c>
      <c r="K64" s="123"/>
    </row>
    <row r="65" spans="1:11" s="151" customFormat="1" ht="66" customHeight="1">
      <c r="A65" s="222">
        <v>49</v>
      </c>
      <c r="B65" s="101" t="s">
        <v>344</v>
      </c>
      <c r="C65" s="98" t="s">
        <v>97</v>
      </c>
      <c r="D65" s="97">
        <v>73710</v>
      </c>
      <c r="E65" s="14" t="s">
        <v>14</v>
      </c>
      <c r="F65" s="100" t="s">
        <v>50</v>
      </c>
      <c r="G65" s="111">
        <v>42644</v>
      </c>
      <c r="H65" s="111" t="s">
        <v>32</v>
      </c>
      <c r="I65" s="14" t="s">
        <v>17</v>
      </c>
      <c r="J65" s="14" t="s">
        <v>57</v>
      </c>
      <c r="K65" s="123"/>
    </row>
    <row r="66" spans="1:11" ht="95.25" customHeight="1">
      <c r="A66" s="222">
        <v>50</v>
      </c>
      <c r="B66" s="52" t="s">
        <v>444</v>
      </c>
      <c r="C66" s="19" t="s">
        <v>445</v>
      </c>
      <c r="D66" s="134">
        <v>50000</v>
      </c>
      <c r="E66" s="177" t="s">
        <v>14</v>
      </c>
      <c r="F66" s="55" t="s">
        <v>50</v>
      </c>
      <c r="G66" s="177" t="s">
        <v>49</v>
      </c>
      <c r="H66" s="177" t="s">
        <v>73</v>
      </c>
      <c r="I66" s="177" t="s">
        <v>17</v>
      </c>
      <c r="J66" s="83" t="s">
        <v>57</v>
      </c>
      <c r="K66" s="128"/>
    </row>
    <row r="67" spans="1:11" s="151" customFormat="1" ht="24.75" customHeight="1">
      <c r="A67" s="222">
        <v>51</v>
      </c>
      <c r="B67" s="70" t="s">
        <v>243</v>
      </c>
      <c r="C67" s="215" t="s">
        <v>115</v>
      </c>
      <c r="D67" s="134">
        <v>30000</v>
      </c>
      <c r="E67" s="215" t="s">
        <v>14</v>
      </c>
      <c r="F67" s="215" t="s">
        <v>15</v>
      </c>
      <c r="G67" s="48" t="s">
        <v>28</v>
      </c>
      <c r="H67" s="48" t="s">
        <v>73</v>
      </c>
      <c r="I67" s="215" t="s">
        <v>17</v>
      </c>
      <c r="J67" s="215" t="s">
        <v>125</v>
      </c>
      <c r="K67" s="123"/>
    </row>
    <row r="68" spans="1:11" s="151" customFormat="1" ht="57">
      <c r="A68" s="222">
        <v>52</v>
      </c>
      <c r="B68" s="52" t="s">
        <v>440</v>
      </c>
      <c r="C68" s="71" t="s">
        <v>443</v>
      </c>
      <c r="D68" s="134">
        <v>18000</v>
      </c>
      <c r="E68" s="177" t="s">
        <v>14</v>
      </c>
      <c r="F68" s="55" t="s">
        <v>50</v>
      </c>
      <c r="G68" s="177" t="s">
        <v>49</v>
      </c>
      <c r="H68" s="177" t="s">
        <v>73</v>
      </c>
      <c r="I68" s="177" t="s">
        <v>17</v>
      </c>
      <c r="J68" s="215" t="s">
        <v>57</v>
      </c>
      <c r="K68" s="123"/>
    </row>
    <row r="69" spans="2:10" ht="14.25">
      <c r="B69" s="203" t="s">
        <v>500</v>
      </c>
      <c r="C69" s="203"/>
      <c r="E69" s="203"/>
      <c r="F69" s="203"/>
      <c r="G69" s="203"/>
      <c r="H69" s="203"/>
      <c r="I69" s="203"/>
      <c r="J69" s="203"/>
    </row>
    <row r="70" spans="2:10" ht="14.25">
      <c r="B70" s="225" t="s">
        <v>60</v>
      </c>
      <c r="C70" s="225"/>
      <c r="E70" s="225"/>
      <c r="F70" s="225"/>
      <c r="G70" s="225"/>
      <c r="H70" s="225"/>
      <c r="I70" s="225"/>
      <c r="J70" s="225"/>
    </row>
    <row r="71" spans="2:10" ht="14.25">
      <c r="B71" s="203" t="s">
        <v>496</v>
      </c>
      <c r="C71" s="203"/>
      <c r="E71" s="203"/>
      <c r="F71" s="203"/>
      <c r="G71" s="203"/>
      <c r="H71" s="203"/>
      <c r="I71" s="203"/>
      <c r="J71" s="203"/>
    </row>
    <row r="72" spans="2:10" ht="14.25">
      <c r="B72" s="203"/>
      <c r="C72" s="203"/>
      <c r="E72" s="203"/>
      <c r="F72" s="203"/>
      <c r="G72" s="203"/>
      <c r="H72" s="203"/>
      <c r="I72" s="203"/>
      <c r="J72" s="203"/>
    </row>
    <row r="73" spans="2:10" ht="14.25">
      <c r="B73" s="203"/>
      <c r="C73" s="203"/>
      <c r="E73" s="203"/>
      <c r="F73" s="203"/>
      <c r="G73" s="203"/>
      <c r="H73" s="203"/>
      <c r="I73" s="203"/>
      <c r="J73" s="203"/>
    </row>
    <row r="74" ht="14.25">
      <c r="B74" s="4" t="s">
        <v>60</v>
      </c>
    </row>
    <row r="75" spans="2:10" ht="14.25">
      <c r="B75" s="4" t="s">
        <v>61</v>
      </c>
      <c r="F75" s="231" t="s">
        <v>63</v>
      </c>
      <c r="G75" s="232"/>
      <c r="H75" s="21"/>
      <c r="I75" s="22" t="s">
        <v>65</v>
      </c>
      <c r="J75" s="214"/>
    </row>
    <row r="76" spans="6:10" ht="14.25">
      <c r="F76" s="214"/>
      <c r="G76" s="214"/>
      <c r="H76" s="10"/>
      <c r="I76" s="241" t="s">
        <v>64</v>
      </c>
      <c r="J76" s="242"/>
    </row>
    <row r="77" spans="2:10" ht="14.25">
      <c r="B77" s="4" t="s">
        <v>375</v>
      </c>
      <c r="D77" s="4" t="s">
        <v>374</v>
      </c>
      <c r="F77" s="214"/>
      <c r="G77" s="220"/>
      <c r="H77" s="77"/>
      <c r="I77" s="49"/>
      <c r="J77" s="220"/>
    </row>
    <row r="78" spans="2:9" ht="14.25">
      <c r="B78" s="4" t="s">
        <v>62</v>
      </c>
      <c r="D78" s="4" t="s">
        <v>376</v>
      </c>
      <c r="H78" s="117"/>
      <c r="I78" s="117"/>
    </row>
    <row r="79" spans="2:10" ht="14.25">
      <c r="B79" s="116"/>
      <c r="C79" s="116"/>
      <c r="D79" s="5"/>
      <c r="E79" s="116"/>
      <c r="F79" s="116"/>
      <c r="G79" s="116"/>
      <c r="H79" s="116"/>
      <c r="I79" s="116"/>
      <c r="J79" s="116"/>
    </row>
    <row r="80" spans="3:10" ht="14.25">
      <c r="C80" s="53"/>
      <c r="E80" s="53"/>
      <c r="F80" s="53"/>
      <c r="G80" s="53"/>
      <c r="H80" s="53"/>
      <c r="I80" s="53"/>
      <c r="J80" s="53"/>
    </row>
    <row r="81" ht="14.25">
      <c r="B81" s="5"/>
    </row>
    <row r="82" spans="2:3" ht="14.25" hidden="1">
      <c r="B82" s="5"/>
      <c r="C82" s="53"/>
    </row>
    <row r="83" ht="14.25">
      <c r="B83" s="5"/>
    </row>
  </sheetData>
  <sheetProtection/>
  <autoFilter ref="B10:J68">
    <sortState ref="B11:J83">
      <sortCondition sortBy="value" ref="B11:B83"/>
    </sortState>
  </autoFilter>
  <mergeCells count="17">
    <mergeCell ref="A39:A42"/>
    <mergeCell ref="A7:J7"/>
    <mergeCell ref="A8:J8"/>
    <mergeCell ref="I76:J76"/>
    <mergeCell ref="B11:D11"/>
    <mergeCell ref="G1:J1"/>
    <mergeCell ref="G2:J2"/>
    <mergeCell ref="G3:J3"/>
    <mergeCell ref="J39:J42"/>
    <mergeCell ref="K39:K42"/>
    <mergeCell ref="F75:G75"/>
    <mergeCell ref="C39:C42"/>
    <mergeCell ref="E39:E42"/>
    <mergeCell ref="F39:F42"/>
    <mergeCell ref="G39:G42"/>
    <mergeCell ref="H39:H42"/>
    <mergeCell ref="I39:I4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D136" sqref="D136"/>
    </sheetView>
  </sheetViews>
  <sheetFormatPr defaultColWidth="9.140625" defaultRowHeight="15"/>
  <cols>
    <col min="1" max="1" width="4.421875" style="0" customWidth="1"/>
    <col min="2" max="2" width="38.421875" style="0" customWidth="1"/>
    <col min="3" max="3" width="12.8515625" style="0" customWidth="1"/>
    <col min="4" max="4" width="16.28125" style="26" customWidth="1"/>
    <col min="5" max="5" width="14.140625" style="25" customWidth="1"/>
    <col min="6" max="6" width="15.7109375" style="25" customWidth="1"/>
    <col min="7" max="7" width="16.28125" style="25" customWidth="1"/>
    <col min="8" max="8" width="18.28125" style="25" customWidth="1"/>
    <col min="9" max="9" width="31.421875" style="0" hidden="1" customWidth="1"/>
  </cols>
  <sheetData>
    <row r="1" spans="4:8" s="45" customFormat="1" ht="14.25">
      <c r="D1" s="46"/>
      <c r="E1" s="44"/>
      <c r="F1" s="246" t="s">
        <v>69</v>
      </c>
      <c r="G1" s="246"/>
      <c r="H1" s="246"/>
    </row>
    <row r="2" spans="4:8" s="45" customFormat="1" ht="14.25">
      <c r="D2" s="46"/>
      <c r="E2" s="44"/>
      <c r="F2" s="246" t="s">
        <v>405</v>
      </c>
      <c r="G2" s="246"/>
      <c r="H2" s="246"/>
    </row>
    <row r="3" spans="4:8" s="45" customFormat="1" ht="14.25">
      <c r="D3" s="46"/>
      <c r="E3" s="50"/>
      <c r="F3" s="248" t="s">
        <v>518</v>
      </c>
      <c r="G3" s="248"/>
      <c r="H3" s="248"/>
    </row>
    <row r="4" spans="4:8" s="45" customFormat="1" ht="14.25">
      <c r="D4" s="46"/>
      <c r="E4" s="44"/>
      <c r="F4" s="44"/>
      <c r="G4" s="44"/>
      <c r="H4" s="44"/>
    </row>
    <row r="5" spans="2:8" s="45" customFormat="1" ht="14.25">
      <c r="B5" s="247"/>
      <c r="C5" s="247"/>
      <c r="D5" s="247"/>
      <c r="E5" s="247"/>
      <c r="F5" s="247"/>
      <c r="G5" s="247"/>
      <c r="H5" s="247"/>
    </row>
    <row r="6" spans="2:9" s="45" customFormat="1" ht="14.25">
      <c r="B6" s="247" t="s">
        <v>179</v>
      </c>
      <c r="C6" s="247"/>
      <c r="D6" s="247"/>
      <c r="E6" s="247"/>
      <c r="F6" s="247"/>
      <c r="G6" s="247"/>
      <c r="H6" s="247"/>
      <c r="I6" s="247"/>
    </row>
    <row r="7" spans="2:8" s="45" customFormat="1" ht="14.25">
      <c r="B7" s="47"/>
      <c r="C7" s="47"/>
      <c r="D7" s="47"/>
      <c r="E7" s="47"/>
      <c r="F7" s="47"/>
      <c r="G7" s="47"/>
      <c r="H7" s="47"/>
    </row>
    <row r="8" spans="1:9" ht="65.25" customHeight="1">
      <c r="A8" s="23" t="s">
        <v>0</v>
      </c>
      <c r="B8" s="23" t="s">
        <v>7</v>
      </c>
      <c r="C8" s="23" t="s">
        <v>1</v>
      </c>
      <c r="D8" s="24" t="s">
        <v>133</v>
      </c>
      <c r="E8" s="23" t="s">
        <v>3</v>
      </c>
      <c r="F8" s="23" t="s">
        <v>8</v>
      </c>
      <c r="G8" s="23" t="s">
        <v>9</v>
      </c>
      <c r="H8" s="23" t="s">
        <v>10</v>
      </c>
      <c r="I8" s="3" t="s">
        <v>120</v>
      </c>
    </row>
    <row r="9" spans="1:9" ht="21" customHeight="1">
      <c r="A9" s="120"/>
      <c r="B9" s="23" t="s">
        <v>11</v>
      </c>
      <c r="C9" s="23"/>
      <c r="D9" s="24">
        <f>SUM(D10:D113)</f>
        <v>1213513.9599999997</v>
      </c>
      <c r="E9" s="23"/>
      <c r="F9" s="23"/>
      <c r="G9" s="23"/>
      <c r="H9" s="23"/>
      <c r="I9" s="120"/>
    </row>
    <row r="10" spans="1:9" ht="14.25">
      <c r="A10" s="212">
        <v>1</v>
      </c>
      <c r="B10" s="72" t="s">
        <v>92</v>
      </c>
      <c r="C10" s="20" t="s">
        <v>94</v>
      </c>
      <c r="D10" s="76">
        <v>132000</v>
      </c>
      <c r="E10" s="77" t="s">
        <v>14</v>
      </c>
      <c r="F10" s="86" t="s">
        <v>36</v>
      </c>
      <c r="G10" s="77" t="s">
        <v>73</v>
      </c>
      <c r="H10" s="77" t="s">
        <v>517</v>
      </c>
      <c r="I10" s="121"/>
    </row>
    <row r="11" spans="1:9" ht="14.25">
      <c r="A11" s="212">
        <v>2</v>
      </c>
      <c r="B11" s="103" t="s">
        <v>153</v>
      </c>
      <c r="C11" s="104" t="s">
        <v>154</v>
      </c>
      <c r="D11" s="99">
        <v>113520</v>
      </c>
      <c r="E11" s="14" t="s">
        <v>14</v>
      </c>
      <c r="F11" s="112" t="s">
        <v>163</v>
      </c>
      <c r="G11" s="111">
        <v>42736</v>
      </c>
      <c r="H11" s="77" t="s">
        <v>517</v>
      </c>
      <c r="I11" s="120"/>
    </row>
    <row r="12" spans="1:9" ht="42.75">
      <c r="A12" s="212">
        <v>3</v>
      </c>
      <c r="B12" s="101" t="s">
        <v>421</v>
      </c>
      <c r="C12" s="96" t="s">
        <v>422</v>
      </c>
      <c r="D12" s="99">
        <v>105785</v>
      </c>
      <c r="E12" s="14" t="s">
        <v>14</v>
      </c>
      <c r="F12" s="100" t="s">
        <v>19</v>
      </c>
      <c r="G12" s="100" t="s">
        <v>49</v>
      </c>
      <c r="H12" s="77" t="s">
        <v>517</v>
      </c>
      <c r="I12" s="120"/>
    </row>
    <row r="13" spans="1:9" ht="42.75">
      <c r="A13" s="212">
        <v>4</v>
      </c>
      <c r="B13" s="149" t="s">
        <v>217</v>
      </c>
      <c r="C13" s="150" t="s">
        <v>218</v>
      </c>
      <c r="D13" s="12">
        <f>95216.36+6742.04</f>
        <v>101958.4</v>
      </c>
      <c r="E13" s="10" t="s">
        <v>14</v>
      </c>
      <c r="F13" s="10" t="s">
        <v>36</v>
      </c>
      <c r="G13" s="10" t="s">
        <v>28</v>
      </c>
      <c r="H13" s="77" t="s">
        <v>517</v>
      </c>
      <c r="I13" s="128"/>
    </row>
    <row r="14" spans="1:9" ht="144">
      <c r="A14" s="212">
        <v>5</v>
      </c>
      <c r="B14" s="103" t="s">
        <v>212</v>
      </c>
      <c r="C14" s="104" t="s">
        <v>211</v>
      </c>
      <c r="D14" s="99">
        <f>71529+3139.2</f>
        <v>74668.2</v>
      </c>
      <c r="E14" s="14" t="s">
        <v>14</v>
      </c>
      <c r="F14" s="112" t="s">
        <v>163</v>
      </c>
      <c r="G14" s="111">
        <v>42736</v>
      </c>
      <c r="H14" s="77" t="s">
        <v>517</v>
      </c>
      <c r="I14" s="120"/>
    </row>
    <row r="15" spans="1:9" ht="28.5">
      <c r="A15" s="212">
        <v>6</v>
      </c>
      <c r="B15" s="137" t="s">
        <v>471</v>
      </c>
      <c r="C15" s="40" t="s">
        <v>472</v>
      </c>
      <c r="D15" s="12">
        <v>71700</v>
      </c>
      <c r="E15" s="10" t="s">
        <v>14</v>
      </c>
      <c r="F15" s="94" t="s">
        <v>19</v>
      </c>
      <c r="G15" s="10" t="s">
        <v>28</v>
      </c>
      <c r="H15" s="77" t="s">
        <v>517</v>
      </c>
      <c r="I15" s="123"/>
    </row>
    <row r="16" spans="1:9" ht="22.5" customHeight="1">
      <c r="A16" s="212">
        <v>7</v>
      </c>
      <c r="B16" s="101" t="s">
        <v>89</v>
      </c>
      <c r="C16" s="96" t="s">
        <v>90</v>
      </c>
      <c r="D16" s="99">
        <f>44753.2+7565.8</f>
        <v>52319</v>
      </c>
      <c r="E16" s="14" t="s">
        <v>14</v>
      </c>
      <c r="F16" s="105" t="s">
        <v>159</v>
      </c>
      <c r="G16" s="100" t="s">
        <v>267</v>
      </c>
      <c r="H16" s="77" t="s">
        <v>517</v>
      </c>
      <c r="I16" s="120"/>
    </row>
    <row r="17" spans="1:9" ht="28.5">
      <c r="A17" s="212">
        <v>8</v>
      </c>
      <c r="B17" s="8" t="s">
        <v>123</v>
      </c>
      <c r="C17" s="9" t="s">
        <v>185</v>
      </c>
      <c r="D17" s="93">
        <v>43660</v>
      </c>
      <c r="E17" s="51" t="s">
        <v>14</v>
      </c>
      <c r="F17" s="10" t="s">
        <v>49</v>
      </c>
      <c r="G17" s="10" t="s">
        <v>28</v>
      </c>
      <c r="H17" s="77" t="s">
        <v>517</v>
      </c>
      <c r="I17" s="123"/>
    </row>
    <row r="18" spans="1:9" ht="14.25">
      <c r="A18" s="212">
        <v>9</v>
      </c>
      <c r="B18" s="70" t="s">
        <v>260</v>
      </c>
      <c r="C18" s="19" t="s">
        <v>320</v>
      </c>
      <c r="D18" s="76">
        <v>40000</v>
      </c>
      <c r="E18" s="77" t="s">
        <v>14</v>
      </c>
      <c r="F18" s="77" t="s">
        <v>28</v>
      </c>
      <c r="G18" s="77" t="s">
        <v>108</v>
      </c>
      <c r="H18" s="77" t="s">
        <v>517</v>
      </c>
      <c r="I18" s="120"/>
    </row>
    <row r="19" spans="1:9" s="5" customFormat="1" ht="30" customHeight="1">
      <c r="A19" s="212">
        <v>10</v>
      </c>
      <c r="B19" s="95" t="s">
        <v>336</v>
      </c>
      <c r="C19" s="96" t="s">
        <v>337</v>
      </c>
      <c r="D19" s="99">
        <v>39600</v>
      </c>
      <c r="E19" s="14" t="s">
        <v>14</v>
      </c>
      <c r="F19" s="14" t="s">
        <v>181</v>
      </c>
      <c r="G19" s="14" t="s">
        <v>24</v>
      </c>
      <c r="H19" s="77" t="s">
        <v>517</v>
      </c>
      <c r="I19" s="120"/>
    </row>
    <row r="20" spans="1:9" ht="14.25">
      <c r="A20" s="212">
        <v>11</v>
      </c>
      <c r="B20" s="28" t="s">
        <v>76</v>
      </c>
      <c r="C20" s="9" t="s">
        <v>77</v>
      </c>
      <c r="D20" s="12">
        <f>3827+30000</f>
        <v>33827</v>
      </c>
      <c r="E20" s="10" t="s">
        <v>14</v>
      </c>
      <c r="F20" s="10" t="s">
        <v>36</v>
      </c>
      <c r="G20" s="10" t="s">
        <v>73</v>
      </c>
      <c r="H20" s="77" t="s">
        <v>517</v>
      </c>
      <c r="I20" s="122"/>
    </row>
    <row r="21" spans="1:9" ht="31.5" customHeight="1">
      <c r="A21" s="212">
        <v>12</v>
      </c>
      <c r="B21" s="101" t="s">
        <v>427</v>
      </c>
      <c r="C21" s="96" t="s">
        <v>428</v>
      </c>
      <c r="D21" s="99">
        <v>23800</v>
      </c>
      <c r="E21" s="14" t="s">
        <v>14</v>
      </c>
      <c r="F21" s="100" t="s">
        <v>19</v>
      </c>
      <c r="G21" s="100" t="s">
        <v>49</v>
      </c>
      <c r="H21" s="77" t="s">
        <v>517</v>
      </c>
      <c r="I21" s="120"/>
    </row>
    <row r="22" spans="1:9" s="5" customFormat="1" ht="14.25">
      <c r="A22" s="212">
        <v>13</v>
      </c>
      <c r="B22" s="70" t="s">
        <v>388</v>
      </c>
      <c r="C22" s="215" t="s">
        <v>389</v>
      </c>
      <c r="D22" s="76">
        <f>10000+10000</f>
        <v>20000</v>
      </c>
      <c r="E22" s="77" t="s">
        <v>14</v>
      </c>
      <c r="F22" s="86" t="s">
        <v>25</v>
      </c>
      <c r="G22" s="77" t="s">
        <v>73</v>
      </c>
      <c r="H22" s="77" t="s">
        <v>517</v>
      </c>
      <c r="I22" s="120"/>
    </row>
    <row r="23" spans="1:9" ht="28.5">
      <c r="A23" s="212">
        <v>14</v>
      </c>
      <c r="B23" s="101" t="s">
        <v>124</v>
      </c>
      <c r="C23" s="99" t="s">
        <v>197</v>
      </c>
      <c r="D23" s="106">
        <v>19440</v>
      </c>
      <c r="E23" s="100" t="s">
        <v>126</v>
      </c>
      <c r="F23" s="112" t="s">
        <v>181</v>
      </c>
      <c r="G23" s="111" t="s">
        <v>32</v>
      </c>
      <c r="H23" s="77" t="s">
        <v>517</v>
      </c>
      <c r="I23" s="120"/>
    </row>
    <row r="24" spans="1:9" ht="14.25">
      <c r="A24" s="212">
        <v>15</v>
      </c>
      <c r="B24" s="95" t="s">
        <v>350</v>
      </c>
      <c r="C24" s="96" t="s">
        <v>351</v>
      </c>
      <c r="D24" s="99">
        <v>15278</v>
      </c>
      <c r="E24" s="14" t="s">
        <v>14</v>
      </c>
      <c r="F24" s="14" t="s">
        <v>24</v>
      </c>
      <c r="G24" s="14" t="s">
        <v>32</v>
      </c>
      <c r="H24" s="77" t="s">
        <v>517</v>
      </c>
      <c r="I24" s="120"/>
    </row>
    <row r="25" spans="1:9" ht="28.5">
      <c r="A25" s="212">
        <v>16</v>
      </c>
      <c r="B25" s="113" t="s">
        <v>284</v>
      </c>
      <c r="C25" s="54" t="s">
        <v>308</v>
      </c>
      <c r="D25" s="76">
        <v>15000</v>
      </c>
      <c r="E25" s="77" t="s">
        <v>14</v>
      </c>
      <c r="F25" s="77" t="s">
        <v>36</v>
      </c>
      <c r="G25" s="77" t="s">
        <v>73</v>
      </c>
      <c r="H25" s="77" t="s">
        <v>517</v>
      </c>
      <c r="I25" s="120"/>
    </row>
    <row r="26" spans="1:9" ht="14.25">
      <c r="A26" s="212">
        <v>17</v>
      </c>
      <c r="B26" s="70" t="s">
        <v>84</v>
      </c>
      <c r="C26" s="71" t="s">
        <v>85</v>
      </c>
      <c r="D26" s="76">
        <f>695+2897.59+10407</f>
        <v>13999.59</v>
      </c>
      <c r="E26" s="77" t="s">
        <v>14</v>
      </c>
      <c r="F26" s="77" t="s">
        <v>36</v>
      </c>
      <c r="G26" s="77" t="s">
        <v>73</v>
      </c>
      <c r="H26" s="77" t="s">
        <v>517</v>
      </c>
      <c r="I26" s="120"/>
    </row>
    <row r="27" spans="1:9" ht="27" customHeight="1">
      <c r="A27" s="212">
        <v>18</v>
      </c>
      <c r="B27" s="70" t="s">
        <v>95</v>
      </c>
      <c r="C27" s="71" t="s">
        <v>96</v>
      </c>
      <c r="D27" s="76">
        <v>12000</v>
      </c>
      <c r="E27" s="77" t="s">
        <v>14</v>
      </c>
      <c r="F27" s="86" t="s">
        <v>36</v>
      </c>
      <c r="G27" s="77" t="s">
        <v>73</v>
      </c>
      <c r="H27" s="77" t="s">
        <v>517</v>
      </c>
      <c r="I27" s="120"/>
    </row>
    <row r="28" spans="1:9" s="146" customFormat="1" ht="28.5">
      <c r="A28" s="212">
        <v>19</v>
      </c>
      <c r="B28" s="101" t="s">
        <v>352</v>
      </c>
      <c r="C28" s="96" t="s">
        <v>353</v>
      </c>
      <c r="D28" s="99">
        <v>11300</v>
      </c>
      <c r="E28" s="14" t="s">
        <v>14</v>
      </c>
      <c r="F28" s="14" t="s">
        <v>24</v>
      </c>
      <c r="G28" s="14" t="s">
        <v>32</v>
      </c>
      <c r="H28" s="77" t="s">
        <v>517</v>
      </c>
      <c r="I28" s="120"/>
    </row>
    <row r="29" spans="1:9" ht="14.25">
      <c r="A29" s="212">
        <v>20</v>
      </c>
      <c r="B29" s="101" t="s">
        <v>74</v>
      </c>
      <c r="C29" s="96" t="s">
        <v>209</v>
      </c>
      <c r="D29" s="99">
        <v>11255.67</v>
      </c>
      <c r="E29" s="14" t="s">
        <v>14</v>
      </c>
      <c r="F29" s="14" t="s">
        <v>24</v>
      </c>
      <c r="G29" s="14" t="s">
        <v>43</v>
      </c>
      <c r="H29" s="77" t="s">
        <v>517</v>
      </c>
      <c r="I29" s="125"/>
    </row>
    <row r="30" spans="1:9" s="5" customFormat="1" ht="49.5" customHeight="1">
      <c r="A30" s="212">
        <v>21</v>
      </c>
      <c r="B30" s="179" t="s">
        <v>490</v>
      </c>
      <c r="C30" s="10" t="s">
        <v>493</v>
      </c>
      <c r="D30" s="12">
        <v>10812</v>
      </c>
      <c r="E30" s="10" t="s">
        <v>14</v>
      </c>
      <c r="F30" s="10" t="s">
        <v>49</v>
      </c>
      <c r="G30" s="10" t="s">
        <v>73</v>
      </c>
      <c r="H30" s="77" t="s">
        <v>517</v>
      </c>
      <c r="I30" s="201"/>
    </row>
    <row r="31" spans="1:9" ht="28.5" customHeight="1">
      <c r="A31" s="212">
        <v>22</v>
      </c>
      <c r="B31" s="113" t="s">
        <v>287</v>
      </c>
      <c r="C31" s="54" t="s">
        <v>312</v>
      </c>
      <c r="D31" s="76">
        <v>10800</v>
      </c>
      <c r="E31" s="77" t="s">
        <v>14</v>
      </c>
      <c r="F31" s="77" t="s">
        <v>36</v>
      </c>
      <c r="G31" s="77" t="s">
        <v>73</v>
      </c>
      <c r="H31" s="77" t="s">
        <v>517</v>
      </c>
      <c r="I31" s="120"/>
    </row>
    <row r="32" spans="1:9" ht="57">
      <c r="A32" s="212">
        <v>23</v>
      </c>
      <c r="B32" s="137" t="s">
        <v>415</v>
      </c>
      <c r="C32" s="40" t="s">
        <v>410</v>
      </c>
      <c r="D32" s="12">
        <v>10140</v>
      </c>
      <c r="E32" s="10" t="s">
        <v>14</v>
      </c>
      <c r="F32" s="10" t="s">
        <v>43</v>
      </c>
      <c r="G32" s="10" t="s">
        <v>108</v>
      </c>
      <c r="H32" s="77" t="s">
        <v>517</v>
      </c>
      <c r="I32" s="124" t="s">
        <v>483</v>
      </c>
    </row>
    <row r="33" spans="1:9" s="5" customFormat="1" ht="14.25">
      <c r="A33" s="212">
        <v>24</v>
      </c>
      <c r="B33" s="70" t="s">
        <v>368</v>
      </c>
      <c r="C33" s="71" t="s">
        <v>129</v>
      </c>
      <c r="D33" s="76">
        <f>620+160+9220</f>
        <v>10000</v>
      </c>
      <c r="E33" s="77" t="s">
        <v>14</v>
      </c>
      <c r="F33" s="86" t="s">
        <v>32</v>
      </c>
      <c r="G33" s="77" t="s">
        <v>73</v>
      </c>
      <c r="H33" s="77" t="s">
        <v>517</v>
      </c>
      <c r="I33" s="125"/>
    </row>
    <row r="34" spans="1:9" ht="14.25">
      <c r="A34" s="212">
        <v>25</v>
      </c>
      <c r="B34" s="70" t="s">
        <v>91</v>
      </c>
      <c r="C34" s="48" t="s">
        <v>82</v>
      </c>
      <c r="D34" s="76">
        <v>10000</v>
      </c>
      <c r="E34" s="77" t="s">
        <v>14</v>
      </c>
      <c r="F34" s="86" t="s">
        <v>36</v>
      </c>
      <c r="G34" s="77" t="s">
        <v>73</v>
      </c>
      <c r="H34" s="77" t="s">
        <v>517</v>
      </c>
      <c r="I34" s="120"/>
    </row>
    <row r="35" spans="1:9" ht="14.25">
      <c r="A35" s="212">
        <v>26</v>
      </c>
      <c r="B35" s="70" t="s">
        <v>277</v>
      </c>
      <c r="C35" s="54" t="s">
        <v>323</v>
      </c>
      <c r="D35" s="76">
        <v>10000</v>
      </c>
      <c r="E35" s="77" t="s">
        <v>14</v>
      </c>
      <c r="F35" s="77" t="s">
        <v>28</v>
      </c>
      <c r="G35" s="77" t="s">
        <v>108</v>
      </c>
      <c r="H35" s="77" t="s">
        <v>517</v>
      </c>
      <c r="I35" s="120"/>
    </row>
    <row r="36" spans="1:9" ht="42.75">
      <c r="A36" s="212">
        <v>27</v>
      </c>
      <c r="B36" s="52" t="s">
        <v>278</v>
      </c>
      <c r="C36" s="83" t="s">
        <v>323</v>
      </c>
      <c r="D36" s="134">
        <v>10000</v>
      </c>
      <c r="E36" s="215" t="s">
        <v>14</v>
      </c>
      <c r="F36" s="215" t="s">
        <v>28</v>
      </c>
      <c r="G36" s="215" t="s">
        <v>108</v>
      </c>
      <c r="H36" s="77" t="s">
        <v>517</v>
      </c>
      <c r="I36" s="131"/>
    </row>
    <row r="37" spans="1:9" s="132" customFormat="1" ht="28.5">
      <c r="A37" s="212">
        <v>28</v>
      </c>
      <c r="B37" s="135" t="s">
        <v>272</v>
      </c>
      <c r="C37" s="77" t="s">
        <v>315</v>
      </c>
      <c r="D37" s="76">
        <v>10000</v>
      </c>
      <c r="E37" s="77" t="s">
        <v>14</v>
      </c>
      <c r="F37" s="77" t="s">
        <v>49</v>
      </c>
      <c r="G37" s="77" t="s">
        <v>28</v>
      </c>
      <c r="H37" s="77" t="s">
        <v>517</v>
      </c>
      <c r="I37" s="123"/>
    </row>
    <row r="38" spans="1:9" s="132" customFormat="1" ht="14.25">
      <c r="A38" s="212">
        <v>29</v>
      </c>
      <c r="B38" s="135" t="s">
        <v>225</v>
      </c>
      <c r="C38" s="80" t="s">
        <v>226</v>
      </c>
      <c r="D38" s="76">
        <v>10000</v>
      </c>
      <c r="E38" s="77" t="s">
        <v>14</v>
      </c>
      <c r="F38" s="86" t="s">
        <v>49</v>
      </c>
      <c r="G38" s="77" t="s">
        <v>28</v>
      </c>
      <c r="H38" s="77" t="s">
        <v>517</v>
      </c>
      <c r="I38" s="123"/>
    </row>
    <row r="39" spans="1:9" s="132" customFormat="1" ht="42.75">
      <c r="A39" s="212">
        <v>30</v>
      </c>
      <c r="B39" s="95" t="s">
        <v>369</v>
      </c>
      <c r="C39" s="96" t="s">
        <v>370</v>
      </c>
      <c r="D39" s="99">
        <v>9470</v>
      </c>
      <c r="E39" s="14" t="s">
        <v>14</v>
      </c>
      <c r="F39" s="111">
        <v>42552</v>
      </c>
      <c r="G39" s="111">
        <v>42826</v>
      </c>
      <c r="H39" s="77" t="s">
        <v>517</v>
      </c>
      <c r="I39" s="120"/>
    </row>
    <row r="40" spans="1:9" s="132" customFormat="1" ht="14.25">
      <c r="A40" s="212">
        <v>31</v>
      </c>
      <c r="B40" s="70" t="s">
        <v>221</v>
      </c>
      <c r="C40" s="71" t="s">
        <v>132</v>
      </c>
      <c r="D40" s="134">
        <v>9000</v>
      </c>
      <c r="E40" s="215" t="s">
        <v>14</v>
      </c>
      <c r="F40" s="152" t="s">
        <v>19</v>
      </c>
      <c r="G40" s="215" t="s">
        <v>73</v>
      </c>
      <c r="H40" s="77" t="s">
        <v>517</v>
      </c>
      <c r="I40" s="131"/>
    </row>
    <row r="41" spans="1:9" ht="14.25">
      <c r="A41" s="212">
        <v>32</v>
      </c>
      <c r="B41" s="137" t="s">
        <v>419</v>
      </c>
      <c r="C41" s="40" t="s">
        <v>420</v>
      </c>
      <c r="D41" s="12">
        <v>8968</v>
      </c>
      <c r="E41" s="10" t="s">
        <v>14</v>
      </c>
      <c r="F41" s="94" t="s">
        <v>19</v>
      </c>
      <c r="G41" s="10" t="s">
        <v>28</v>
      </c>
      <c r="H41" s="77" t="s">
        <v>517</v>
      </c>
      <c r="I41" s="123" t="s">
        <v>483</v>
      </c>
    </row>
    <row r="42" spans="1:9" ht="14.25">
      <c r="A42" s="212">
        <v>33</v>
      </c>
      <c r="B42" s="72" t="s">
        <v>93</v>
      </c>
      <c r="C42" s="20" t="s">
        <v>94</v>
      </c>
      <c r="D42" s="76">
        <v>8117.64</v>
      </c>
      <c r="E42" s="77" t="s">
        <v>14</v>
      </c>
      <c r="F42" s="86" t="s">
        <v>36</v>
      </c>
      <c r="G42" s="77" t="s">
        <v>73</v>
      </c>
      <c r="H42" s="77" t="s">
        <v>517</v>
      </c>
      <c r="I42" s="120"/>
    </row>
    <row r="43" spans="1:9" ht="14.25">
      <c r="A43" s="212">
        <v>34</v>
      </c>
      <c r="B43" s="70" t="s">
        <v>208</v>
      </c>
      <c r="C43" s="48" t="s">
        <v>207</v>
      </c>
      <c r="D43" s="134">
        <v>6580</v>
      </c>
      <c r="E43" s="71" t="s">
        <v>14</v>
      </c>
      <c r="F43" s="152" t="s">
        <v>49</v>
      </c>
      <c r="G43" s="215" t="s">
        <v>73</v>
      </c>
      <c r="H43" s="77" t="s">
        <v>517</v>
      </c>
      <c r="I43" s="131"/>
    </row>
    <row r="44" spans="1:9" ht="28.5">
      <c r="A44" s="212">
        <v>35</v>
      </c>
      <c r="B44" s="72" t="s">
        <v>416</v>
      </c>
      <c r="C44" s="42" t="s">
        <v>309</v>
      </c>
      <c r="D44" s="76">
        <v>6500</v>
      </c>
      <c r="E44" s="77" t="s">
        <v>14</v>
      </c>
      <c r="F44" s="77" t="s">
        <v>43</v>
      </c>
      <c r="G44" s="77" t="s">
        <v>73</v>
      </c>
      <c r="H44" s="77" t="s">
        <v>517</v>
      </c>
      <c r="I44" s="120"/>
    </row>
    <row r="45" spans="1:9" ht="42.75">
      <c r="A45" s="212">
        <v>36</v>
      </c>
      <c r="B45" s="95" t="s">
        <v>86</v>
      </c>
      <c r="C45" s="96" t="s">
        <v>210</v>
      </c>
      <c r="D45" s="99">
        <v>5602.86</v>
      </c>
      <c r="E45" s="14" t="s">
        <v>14</v>
      </c>
      <c r="F45" s="111">
        <v>42705</v>
      </c>
      <c r="G45" s="111">
        <v>42736</v>
      </c>
      <c r="H45" s="77" t="s">
        <v>517</v>
      </c>
      <c r="I45" s="120"/>
    </row>
    <row r="46" spans="1:9" s="5" customFormat="1" ht="28.5">
      <c r="A46" s="212">
        <v>37</v>
      </c>
      <c r="B46" s="101" t="s">
        <v>173</v>
      </c>
      <c r="C46" s="96" t="s">
        <v>82</v>
      </c>
      <c r="D46" s="99">
        <v>5252.1</v>
      </c>
      <c r="E46" s="14" t="s">
        <v>14</v>
      </c>
      <c r="F46" s="112" t="s">
        <v>163</v>
      </c>
      <c r="G46" s="111">
        <v>42736</v>
      </c>
      <c r="H46" s="77" t="s">
        <v>517</v>
      </c>
      <c r="I46" s="120"/>
    </row>
    <row r="47" spans="1:9" s="5" customFormat="1" ht="14.25">
      <c r="A47" s="212">
        <v>38</v>
      </c>
      <c r="B47" s="72" t="s">
        <v>139</v>
      </c>
      <c r="C47" s="20" t="s">
        <v>131</v>
      </c>
      <c r="D47" s="76">
        <v>5000</v>
      </c>
      <c r="E47" s="77" t="s">
        <v>14</v>
      </c>
      <c r="F47" s="77" t="s">
        <v>43</v>
      </c>
      <c r="G47" s="77" t="s">
        <v>73</v>
      </c>
      <c r="H47" s="77" t="s">
        <v>517</v>
      </c>
      <c r="I47" s="120"/>
    </row>
    <row r="48" spans="1:9" ht="28.5">
      <c r="A48" s="212">
        <v>39</v>
      </c>
      <c r="B48" s="113" t="s">
        <v>279</v>
      </c>
      <c r="C48" s="54" t="s">
        <v>301</v>
      </c>
      <c r="D48" s="76">
        <v>5000</v>
      </c>
      <c r="E48" s="77" t="s">
        <v>14</v>
      </c>
      <c r="F48" s="77" t="s">
        <v>36</v>
      </c>
      <c r="G48" s="77" t="s">
        <v>73</v>
      </c>
      <c r="H48" s="77" t="s">
        <v>517</v>
      </c>
      <c r="I48" s="123"/>
    </row>
    <row r="49" spans="1:9" ht="14.25">
      <c r="A49" s="212">
        <v>40</v>
      </c>
      <c r="B49" s="101" t="s">
        <v>334</v>
      </c>
      <c r="C49" s="96" t="s">
        <v>83</v>
      </c>
      <c r="D49" s="99">
        <v>4601.02</v>
      </c>
      <c r="E49" s="14" t="s">
        <v>14</v>
      </c>
      <c r="F49" s="111">
        <v>42675</v>
      </c>
      <c r="G49" s="111">
        <v>42795</v>
      </c>
      <c r="H49" s="77" t="s">
        <v>517</v>
      </c>
      <c r="I49" s="120"/>
    </row>
    <row r="50" spans="1:9" s="5" customFormat="1" ht="72.75" customHeight="1">
      <c r="A50" s="212">
        <v>41</v>
      </c>
      <c r="B50" s="101" t="s">
        <v>485</v>
      </c>
      <c r="C50" s="102" t="s">
        <v>72</v>
      </c>
      <c r="D50" s="99">
        <v>4430</v>
      </c>
      <c r="E50" s="14" t="s">
        <v>14</v>
      </c>
      <c r="F50" s="14" t="s">
        <v>32</v>
      </c>
      <c r="G50" s="100" t="s">
        <v>25</v>
      </c>
      <c r="H50" s="77" t="s">
        <v>517</v>
      </c>
      <c r="I50" s="120"/>
    </row>
    <row r="51" spans="1:9" ht="28.5">
      <c r="A51" s="212">
        <v>42</v>
      </c>
      <c r="B51" s="70" t="s">
        <v>203</v>
      </c>
      <c r="C51" s="71" t="s">
        <v>204</v>
      </c>
      <c r="D51" s="76">
        <v>4201.69</v>
      </c>
      <c r="E51" s="77" t="s">
        <v>14</v>
      </c>
      <c r="F51" s="86" t="s">
        <v>28</v>
      </c>
      <c r="G51" s="77" t="s">
        <v>108</v>
      </c>
      <c r="H51" s="77" t="s">
        <v>517</v>
      </c>
      <c r="I51" s="120"/>
    </row>
    <row r="52" spans="1:9" ht="28.5">
      <c r="A52" s="212">
        <v>43</v>
      </c>
      <c r="B52" s="73" t="s">
        <v>501</v>
      </c>
      <c r="C52" s="71" t="s">
        <v>494</v>
      </c>
      <c r="D52" s="76">
        <v>4000</v>
      </c>
      <c r="E52" s="77" t="s">
        <v>14</v>
      </c>
      <c r="F52" s="77" t="s">
        <v>49</v>
      </c>
      <c r="G52" s="77" t="s">
        <v>28</v>
      </c>
      <c r="H52" s="77" t="s">
        <v>517</v>
      </c>
      <c r="I52" s="201"/>
    </row>
    <row r="53" spans="1:9" ht="14.25">
      <c r="A53" s="212">
        <v>44</v>
      </c>
      <c r="B53" s="135" t="s">
        <v>228</v>
      </c>
      <c r="C53" s="80" t="s">
        <v>227</v>
      </c>
      <c r="D53" s="76">
        <v>4000</v>
      </c>
      <c r="E53" s="77" t="s">
        <v>14</v>
      </c>
      <c r="F53" s="86" t="s">
        <v>28</v>
      </c>
      <c r="G53" s="77" t="s">
        <v>108</v>
      </c>
      <c r="H53" s="77" t="s">
        <v>517</v>
      </c>
      <c r="I53" s="207"/>
    </row>
    <row r="54" spans="1:9" ht="14.25">
      <c r="A54" s="212">
        <v>45</v>
      </c>
      <c r="B54" s="136" t="s">
        <v>288</v>
      </c>
      <c r="C54" s="147" t="s">
        <v>314</v>
      </c>
      <c r="D54" s="76">
        <v>4000</v>
      </c>
      <c r="E54" s="77" t="s">
        <v>14</v>
      </c>
      <c r="F54" s="77" t="s">
        <v>36</v>
      </c>
      <c r="G54" s="77" t="s">
        <v>73</v>
      </c>
      <c r="H54" s="77" t="s">
        <v>517</v>
      </c>
      <c r="I54" s="123"/>
    </row>
    <row r="55" spans="1:9" s="5" customFormat="1" ht="72">
      <c r="A55" s="212">
        <v>46</v>
      </c>
      <c r="B55" s="70" t="s">
        <v>80</v>
      </c>
      <c r="C55" s="71" t="s">
        <v>81</v>
      </c>
      <c r="D55" s="76">
        <f>1003+727.5+2269.5</f>
        <v>4000</v>
      </c>
      <c r="E55" s="77" t="s">
        <v>14</v>
      </c>
      <c r="F55" s="77" t="s">
        <v>36</v>
      </c>
      <c r="G55" s="77" t="s">
        <v>73</v>
      </c>
      <c r="H55" s="77" t="s">
        <v>517</v>
      </c>
      <c r="I55" s="121"/>
    </row>
    <row r="56" spans="1:9" s="5" customFormat="1" ht="28.5">
      <c r="A56" s="212">
        <v>47</v>
      </c>
      <c r="B56" s="95" t="s">
        <v>354</v>
      </c>
      <c r="C56" s="96" t="s">
        <v>219</v>
      </c>
      <c r="D56" s="99">
        <v>3680</v>
      </c>
      <c r="E56" s="14" t="s">
        <v>14</v>
      </c>
      <c r="F56" s="14" t="s">
        <v>36</v>
      </c>
      <c r="G56" s="14" t="s">
        <v>24</v>
      </c>
      <c r="H56" s="77" t="s">
        <v>517</v>
      </c>
      <c r="I56" s="120"/>
    </row>
    <row r="57" spans="1:9" s="5" customFormat="1" ht="42.75">
      <c r="A57" s="212">
        <v>48</v>
      </c>
      <c r="B57" s="137" t="s">
        <v>87</v>
      </c>
      <c r="C57" s="40" t="s">
        <v>88</v>
      </c>
      <c r="D57" s="12">
        <v>3412.58</v>
      </c>
      <c r="E57" s="10" t="s">
        <v>14</v>
      </c>
      <c r="F57" s="10" t="s">
        <v>32</v>
      </c>
      <c r="G57" s="10" t="s">
        <v>28</v>
      </c>
      <c r="H57" s="77" t="s">
        <v>517</v>
      </c>
      <c r="I57" s="207"/>
    </row>
    <row r="58" spans="1:9" s="5" customFormat="1" ht="14.25">
      <c r="A58" s="212">
        <v>49</v>
      </c>
      <c r="B58" s="101" t="s">
        <v>215</v>
      </c>
      <c r="C58" s="96" t="s">
        <v>216</v>
      </c>
      <c r="D58" s="99">
        <v>3375</v>
      </c>
      <c r="E58" s="14" t="s">
        <v>14</v>
      </c>
      <c r="F58" s="112" t="s">
        <v>36</v>
      </c>
      <c r="G58" s="111" t="s">
        <v>24</v>
      </c>
      <c r="H58" s="77" t="s">
        <v>517</v>
      </c>
      <c r="I58" s="120"/>
    </row>
    <row r="59" spans="1:9" s="5" customFormat="1" ht="14.25">
      <c r="A59" s="212">
        <v>50</v>
      </c>
      <c r="B59" s="70" t="s">
        <v>222</v>
      </c>
      <c r="C59" s="71" t="s">
        <v>132</v>
      </c>
      <c r="D59" s="134">
        <f>3000+331.66</f>
        <v>3331.66</v>
      </c>
      <c r="E59" s="215" t="s">
        <v>14</v>
      </c>
      <c r="F59" s="152" t="s">
        <v>16</v>
      </c>
      <c r="G59" s="215" t="s">
        <v>73</v>
      </c>
      <c r="H59" s="77" t="s">
        <v>517</v>
      </c>
      <c r="I59" s="131"/>
    </row>
    <row r="60" spans="1:9" s="146" customFormat="1" ht="14.25">
      <c r="A60" s="212">
        <v>51</v>
      </c>
      <c r="B60" s="113" t="s">
        <v>286</v>
      </c>
      <c r="C60" s="80" t="s">
        <v>136</v>
      </c>
      <c r="D60" s="76">
        <f>2233.57+766.43</f>
        <v>3000</v>
      </c>
      <c r="E60" s="77" t="s">
        <v>14</v>
      </c>
      <c r="F60" s="77" t="s">
        <v>36</v>
      </c>
      <c r="G60" s="77" t="s">
        <v>73</v>
      </c>
      <c r="H60" s="77" t="s">
        <v>517</v>
      </c>
      <c r="I60" s="123"/>
    </row>
    <row r="61" spans="1:9" ht="28.5">
      <c r="A61" s="212">
        <v>52</v>
      </c>
      <c r="B61" s="70" t="s">
        <v>71</v>
      </c>
      <c r="C61" s="215" t="s">
        <v>166</v>
      </c>
      <c r="D61" s="114">
        <v>2500</v>
      </c>
      <c r="E61" s="80" t="s">
        <v>14</v>
      </c>
      <c r="F61" s="77" t="s">
        <v>36</v>
      </c>
      <c r="G61" s="77" t="s">
        <v>73</v>
      </c>
      <c r="H61" s="77" t="s">
        <v>517</v>
      </c>
      <c r="I61" s="120"/>
    </row>
    <row r="62" spans="1:9" s="66" customFormat="1" ht="57">
      <c r="A62" s="212">
        <v>53</v>
      </c>
      <c r="B62" s="70" t="s">
        <v>176</v>
      </c>
      <c r="C62" s="71" t="s">
        <v>177</v>
      </c>
      <c r="D62" s="76">
        <v>2350</v>
      </c>
      <c r="E62" s="77" t="s">
        <v>14</v>
      </c>
      <c r="F62" s="77" t="s">
        <v>36</v>
      </c>
      <c r="G62" s="77" t="s">
        <v>73</v>
      </c>
      <c r="H62" s="77" t="s">
        <v>517</v>
      </c>
      <c r="I62" s="120"/>
    </row>
    <row r="63" spans="1:9" ht="57">
      <c r="A63" s="212">
        <v>54</v>
      </c>
      <c r="B63" s="144" t="s">
        <v>383</v>
      </c>
      <c r="C63" s="14" t="s">
        <v>384</v>
      </c>
      <c r="D63" s="99">
        <v>2325</v>
      </c>
      <c r="E63" s="14" t="s">
        <v>14</v>
      </c>
      <c r="F63" s="14" t="s">
        <v>25</v>
      </c>
      <c r="G63" s="14" t="s">
        <v>43</v>
      </c>
      <c r="H63" s="77" t="s">
        <v>517</v>
      </c>
      <c r="I63" s="123"/>
    </row>
    <row r="64" spans="1:9" s="5" customFormat="1" ht="28.5">
      <c r="A64" s="212">
        <v>55</v>
      </c>
      <c r="B64" s="95" t="s">
        <v>345</v>
      </c>
      <c r="C64" s="96" t="s">
        <v>346</v>
      </c>
      <c r="D64" s="99">
        <v>2260.5</v>
      </c>
      <c r="E64" s="14" t="s">
        <v>14</v>
      </c>
      <c r="F64" s="14" t="s">
        <v>36</v>
      </c>
      <c r="G64" s="14" t="s">
        <v>36</v>
      </c>
      <c r="H64" s="77" t="s">
        <v>517</v>
      </c>
      <c r="I64" s="120"/>
    </row>
    <row r="65" spans="1:9" ht="42.75">
      <c r="A65" s="212">
        <v>56</v>
      </c>
      <c r="B65" s="144" t="s">
        <v>394</v>
      </c>
      <c r="C65" s="14" t="s">
        <v>315</v>
      </c>
      <c r="D65" s="99">
        <v>2179</v>
      </c>
      <c r="E65" s="14" t="s">
        <v>14</v>
      </c>
      <c r="F65" s="14" t="s">
        <v>27</v>
      </c>
      <c r="G65" s="14" t="s">
        <v>16</v>
      </c>
      <c r="H65" s="77" t="s">
        <v>517</v>
      </c>
      <c r="I65" s="123"/>
    </row>
    <row r="66" spans="1:9" ht="14.25">
      <c r="A66" s="212">
        <v>57</v>
      </c>
      <c r="B66" s="70" t="s">
        <v>411</v>
      </c>
      <c r="C66" s="71" t="s">
        <v>412</v>
      </c>
      <c r="D66" s="76">
        <v>2100</v>
      </c>
      <c r="E66" s="77" t="s">
        <v>14</v>
      </c>
      <c r="F66" s="77" t="s">
        <v>36</v>
      </c>
      <c r="G66" s="77" t="s">
        <v>73</v>
      </c>
      <c r="H66" s="77" t="s">
        <v>517</v>
      </c>
      <c r="I66" s="120"/>
    </row>
    <row r="67" spans="1:9" ht="28.5">
      <c r="A67" s="212">
        <v>58</v>
      </c>
      <c r="B67" s="101" t="s">
        <v>431</v>
      </c>
      <c r="C67" s="96" t="s">
        <v>432</v>
      </c>
      <c r="D67" s="176">
        <v>2026.78</v>
      </c>
      <c r="E67" s="102" t="s">
        <v>14</v>
      </c>
      <c r="F67" s="205" t="s">
        <v>19</v>
      </c>
      <c r="G67" s="102" t="s">
        <v>19</v>
      </c>
      <c r="H67" s="77" t="s">
        <v>517</v>
      </c>
      <c r="I67" s="131"/>
    </row>
    <row r="68" spans="1:9" ht="14.25">
      <c r="A68" s="212">
        <v>59</v>
      </c>
      <c r="B68" s="70" t="s">
        <v>78</v>
      </c>
      <c r="C68" s="71" t="s">
        <v>79</v>
      </c>
      <c r="D68" s="76">
        <f>430+252.04+1317.96</f>
        <v>2000</v>
      </c>
      <c r="E68" s="77" t="s">
        <v>14</v>
      </c>
      <c r="F68" s="77" t="s">
        <v>36</v>
      </c>
      <c r="G68" s="77" t="s">
        <v>73</v>
      </c>
      <c r="H68" s="77" t="s">
        <v>517</v>
      </c>
      <c r="I68" s="120"/>
    </row>
    <row r="69" spans="1:9" ht="14.25">
      <c r="A69" s="212">
        <v>60</v>
      </c>
      <c r="B69" s="70" t="s">
        <v>244</v>
      </c>
      <c r="C69" s="19" t="s">
        <v>166</v>
      </c>
      <c r="D69" s="76">
        <v>2000</v>
      </c>
      <c r="E69" s="77" t="s">
        <v>14</v>
      </c>
      <c r="F69" s="80" t="s">
        <v>28</v>
      </c>
      <c r="G69" s="80" t="s">
        <v>108</v>
      </c>
      <c r="H69" s="77" t="s">
        <v>517</v>
      </c>
      <c r="I69" s="120"/>
    </row>
    <row r="70" spans="1:9" ht="28.5">
      <c r="A70" s="212">
        <v>61</v>
      </c>
      <c r="B70" s="101" t="s">
        <v>484</v>
      </c>
      <c r="C70" s="102" t="s">
        <v>72</v>
      </c>
      <c r="D70" s="99">
        <v>1900</v>
      </c>
      <c r="E70" s="14" t="s">
        <v>14</v>
      </c>
      <c r="F70" s="14" t="s">
        <v>32</v>
      </c>
      <c r="G70" s="100" t="s">
        <v>25</v>
      </c>
      <c r="H70" s="77" t="s">
        <v>517</v>
      </c>
      <c r="I70" s="120"/>
    </row>
    <row r="71" spans="1:9" s="66" customFormat="1" ht="28.5">
      <c r="A71" s="212">
        <v>62</v>
      </c>
      <c r="B71" s="101" t="s">
        <v>220</v>
      </c>
      <c r="C71" s="96" t="s">
        <v>75</v>
      </c>
      <c r="D71" s="99">
        <v>1840</v>
      </c>
      <c r="E71" s="14" t="s">
        <v>14</v>
      </c>
      <c r="F71" s="14" t="s">
        <v>32</v>
      </c>
      <c r="G71" s="14" t="s">
        <v>25</v>
      </c>
      <c r="H71" s="77" t="s">
        <v>517</v>
      </c>
      <c r="I71" s="120"/>
    </row>
    <row r="72" spans="1:9" s="146" customFormat="1" ht="14.25">
      <c r="A72" s="212">
        <v>63</v>
      </c>
      <c r="B72" s="70" t="s">
        <v>273</v>
      </c>
      <c r="C72" s="83" t="s">
        <v>307</v>
      </c>
      <c r="D72" s="76">
        <v>1800</v>
      </c>
      <c r="E72" s="77" t="s">
        <v>14</v>
      </c>
      <c r="F72" s="77" t="s">
        <v>28</v>
      </c>
      <c r="G72" s="77" t="s">
        <v>108</v>
      </c>
      <c r="H72" s="77" t="s">
        <v>517</v>
      </c>
      <c r="I72" s="120"/>
    </row>
    <row r="73" spans="1:9" ht="14.25">
      <c r="A73" s="212">
        <v>64</v>
      </c>
      <c r="B73" s="101" t="s">
        <v>298</v>
      </c>
      <c r="C73" s="96" t="s">
        <v>299</v>
      </c>
      <c r="D73" s="99">
        <v>1771.4</v>
      </c>
      <c r="E73" s="14" t="s">
        <v>14</v>
      </c>
      <c r="F73" s="14" t="s">
        <v>108</v>
      </c>
      <c r="G73" s="14" t="s">
        <v>73</v>
      </c>
      <c r="H73" s="77" t="s">
        <v>517</v>
      </c>
      <c r="I73" s="120"/>
    </row>
    <row r="74" spans="1:9" s="5" customFormat="1" ht="57">
      <c r="A74" s="212">
        <v>65</v>
      </c>
      <c r="B74" s="95" t="s">
        <v>355</v>
      </c>
      <c r="C74" s="96" t="s">
        <v>70</v>
      </c>
      <c r="D74" s="99">
        <v>1695</v>
      </c>
      <c r="E74" s="14" t="s">
        <v>14</v>
      </c>
      <c r="F74" s="14" t="s">
        <v>36</v>
      </c>
      <c r="G74" s="14" t="s">
        <v>24</v>
      </c>
      <c r="H74" s="77" t="s">
        <v>517</v>
      </c>
      <c r="I74" s="120"/>
    </row>
    <row r="75" spans="1:9" ht="28.5">
      <c r="A75" s="212">
        <v>66</v>
      </c>
      <c r="B75" s="95" t="s">
        <v>360</v>
      </c>
      <c r="C75" s="96" t="s">
        <v>361</v>
      </c>
      <c r="D75" s="99">
        <v>1655</v>
      </c>
      <c r="E75" s="14" t="s">
        <v>14</v>
      </c>
      <c r="F75" s="14" t="s">
        <v>32</v>
      </c>
      <c r="G75" s="14" t="s">
        <v>32</v>
      </c>
      <c r="H75" s="77" t="s">
        <v>517</v>
      </c>
      <c r="I75" s="120"/>
    </row>
    <row r="76" spans="1:9" ht="14.25">
      <c r="A76" s="212">
        <v>67</v>
      </c>
      <c r="B76" s="136" t="s">
        <v>261</v>
      </c>
      <c r="C76" s="114" t="s">
        <v>149</v>
      </c>
      <c r="D76" s="76">
        <v>1600</v>
      </c>
      <c r="E76" s="77" t="s">
        <v>14</v>
      </c>
      <c r="F76" s="77" t="s">
        <v>28</v>
      </c>
      <c r="G76" s="77" t="s">
        <v>108</v>
      </c>
      <c r="H76" s="77" t="s">
        <v>517</v>
      </c>
      <c r="I76" s="123"/>
    </row>
    <row r="77" spans="1:9" ht="14.25">
      <c r="A77" s="212">
        <v>68</v>
      </c>
      <c r="B77" s="95" t="s">
        <v>335</v>
      </c>
      <c r="C77" s="96" t="s">
        <v>341</v>
      </c>
      <c r="D77" s="99">
        <v>1500</v>
      </c>
      <c r="E77" s="14" t="s">
        <v>14</v>
      </c>
      <c r="F77" s="14" t="s">
        <v>36</v>
      </c>
      <c r="G77" s="14" t="s">
        <v>24</v>
      </c>
      <c r="H77" s="77" t="s">
        <v>517</v>
      </c>
      <c r="I77" s="120"/>
    </row>
    <row r="78" spans="1:9" ht="28.5">
      <c r="A78" s="212">
        <v>69</v>
      </c>
      <c r="B78" s="95" t="s">
        <v>205</v>
      </c>
      <c r="C78" s="96" t="s">
        <v>206</v>
      </c>
      <c r="D78" s="99">
        <v>1465</v>
      </c>
      <c r="E78" s="14" t="s">
        <v>14</v>
      </c>
      <c r="F78" s="14" t="s">
        <v>36</v>
      </c>
      <c r="G78" s="14" t="s">
        <v>24</v>
      </c>
      <c r="H78" s="77" t="s">
        <v>517</v>
      </c>
      <c r="I78" s="120"/>
    </row>
    <row r="79" spans="1:9" s="5" customFormat="1" ht="14.25">
      <c r="A79" s="212">
        <v>70</v>
      </c>
      <c r="B79" s="101" t="s">
        <v>296</v>
      </c>
      <c r="C79" s="102" t="s">
        <v>297</v>
      </c>
      <c r="D79" s="99">
        <v>1232.86</v>
      </c>
      <c r="E79" s="14" t="s">
        <v>14</v>
      </c>
      <c r="F79" s="14" t="s">
        <v>108</v>
      </c>
      <c r="G79" s="111">
        <v>42736</v>
      </c>
      <c r="H79" s="77" t="s">
        <v>517</v>
      </c>
      <c r="I79" s="120"/>
    </row>
    <row r="80" spans="1:9" ht="57">
      <c r="A80" s="212">
        <v>71</v>
      </c>
      <c r="B80" s="103" t="s">
        <v>213</v>
      </c>
      <c r="C80" s="104" t="s">
        <v>214</v>
      </c>
      <c r="D80" s="99">
        <v>1225.8</v>
      </c>
      <c r="E80" s="14" t="s">
        <v>14</v>
      </c>
      <c r="F80" s="112" t="s">
        <v>163</v>
      </c>
      <c r="G80" s="111">
        <v>42736</v>
      </c>
      <c r="H80" s="77" t="s">
        <v>517</v>
      </c>
      <c r="I80" s="120"/>
    </row>
    <row r="81" spans="1:9" ht="14.25">
      <c r="A81" s="212">
        <v>72</v>
      </c>
      <c r="B81" s="103" t="s">
        <v>429</v>
      </c>
      <c r="C81" s="104" t="s">
        <v>430</v>
      </c>
      <c r="D81" s="99">
        <v>1150</v>
      </c>
      <c r="E81" s="14" t="s">
        <v>14</v>
      </c>
      <c r="F81" s="112" t="s">
        <v>19</v>
      </c>
      <c r="G81" s="111" t="s">
        <v>19</v>
      </c>
      <c r="H81" s="77" t="s">
        <v>517</v>
      </c>
      <c r="I81" s="120"/>
    </row>
    <row r="82" spans="1:9" ht="14.25">
      <c r="A82" s="212">
        <v>73</v>
      </c>
      <c r="B82" s="101" t="s">
        <v>348</v>
      </c>
      <c r="C82" s="96" t="s">
        <v>349</v>
      </c>
      <c r="D82" s="99">
        <v>1140</v>
      </c>
      <c r="E82" s="14" t="s">
        <v>14</v>
      </c>
      <c r="F82" s="112" t="s">
        <v>24</v>
      </c>
      <c r="G82" s="14" t="s">
        <v>24</v>
      </c>
      <c r="H82" s="77" t="s">
        <v>517</v>
      </c>
      <c r="I82" s="120"/>
    </row>
    <row r="83" spans="1:9" ht="57">
      <c r="A83" s="212">
        <v>74</v>
      </c>
      <c r="B83" s="101" t="s">
        <v>371</v>
      </c>
      <c r="C83" s="96" t="s">
        <v>372</v>
      </c>
      <c r="D83" s="99">
        <v>1073</v>
      </c>
      <c r="E83" s="14" t="s">
        <v>14</v>
      </c>
      <c r="F83" s="14" t="s">
        <v>27</v>
      </c>
      <c r="G83" s="14" t="s">
        <v>43</v>
      </c>
      <c r="H83" s="77" t="s">
        <v>517</v>
      </c>
      <c r="I83" s="120"/>
    </row>
    <row r="84" spans="1:9" ht="42.75">
      <c r="A84" s="212">
        <v>75</v>
      </c>
      <c r="B84" s="28" t="s">
        <v>512</v>
      </c>
      <c r="C84" s="9" t="s">
        <v>513</v>
      </c>
      <c r="D84" s="12">
        <v>1054.62</v>
      </c>
      <c r="E84" s="10" t="s">
        <v>14</v>
      </c>
      <c r="F84" s="10" t="s">
        <v>28</v>
      </c>
      <c r="G84" s="10" t="s">
        <v>28</v>
      </c>
      <c r="H84" s="77" t="s">
        <v>517</v>
      </c>
      <c r="I84" s="120" t="s">
        <v>487</v>
      </c>
    </row>
    <row r="85" spans="1:9" s="5" customFormat="1" ht="14.25">
      <c r="A85" s="212">
        <v>76</v>
      </c>
      <c r="B85" s="70" t="s">
        <v>22</v>
      </c>
      <c r="C85" s="71" t="s">
        <v>339</v>
      </c>
      <c r="D85" s="76">
        <v>1000</v>
      </c>
      <c r="E85" s="77" t="s">
        <v>14</v>
      </c>
      <c r="F85" s="77" t="s">
        <v>36</v>
      </c>
      <c r="G85" s="77" t="s">
        <v>73</v>
      </c>
      <c r="H85" s="77" t="s">
        <v>517</v>
      </c>
      <c r="I85" s="120"/>
    </row>
    <row r="86" spans="1:9" s="5" customFormat="1" ht="14.25">
      <c r="A86" s="212">
        <v>77</v>
      </c>
      <c r="B86" s="135" t="s">
        <v>223</v>
      </c>
      <c r="C86" s="80" t="s">
        <v>224</v>
      </c>
      <c r="D86" s="76">
        <v>1000</v>
      </c>
      <c r="E86" s="77" t="s">
        <v>14</v>
      </c>
      <c r="F86" s="86" t="s">
        <v>28</v>
      </c>
      <c r="G86" s="77" t="s">
        <v>108</v>
      </c>
      <c r="H86" s="77" t="s">
        <v>517</v>
      </c>
      <c r="I86" s="207"/>
    </row>
    <row r="87" spans="1:9" s="5" customFormat="1" ht="28.5">
      <c r="A87" s="212">
        <v>78</v>
      </c>
      <c r="B87" s="135" t="s">
        <v>276</v>
      </c>
      <c r="C87" s="54" t="s">
        <v>318</v>
      </c>
      <c r="D87" s="76">
        <v>1000</v>
      </c>
      <c r="E87" s="77" t="s">
        <v>14</v>
      </c>
      <c r="F87" s="77" t="s">
        <v>49</v>
      </c>
      <c r="G87" s="77" t="s">
        <v>73</v>
      </c>
      <c r="H87" s="77" t="s">
        <v>517</v>
      </c>
      <c r="I87" s="123"/>
    </row>
    <row r="88" spans="1:12" s="5" customFormat="1" ht="28.5">
      <c r="A88" s="212">
        <v>79</v>
      </c>
      <c r="B88" s="101" t="s">
        <v>342</v>
      </c>
      <c r="C88" s="96" t="s">
        <v>82</v>
      </c>
      <c r="D88" s="99">
        <v>753.92</v>
      </c>
      <c r="E88" s="14" t="s">
        <v>14</v>
      </c>
      <c r="F88" s="14" t="s">
        <v>36</v>
      </c>
      <c r="G88" s="14" t="s">
        <v>24</v>
      </c>
      <c r="H88" s="77" t="s">
        <v>517</v>
      </c>
      <c r="I88" s="120"/>
      <c r="L88" s="204"/>
    </row>
    <row r="89" spans="1:9" s="5" customFormat="1" ht="14.25">
      <c r="A89" s="212">
        <v>80</v>
      </c>
      <c r="B89" s="138" t="s">
        <v>377</v>
      </c>
      <c r="C89" s="100" t="s">
        <v>378</v>
      </c>
      <c r="D89" s="99">
        <v>700.79</v>
      </c>
      <c r="E89" s="14" t="s">
        <v>14</v>
      </c>
      <c r="F89" s="112" t="s">
        <v>25</v>
      </c>
      <c r="G89" s="14" t="s">
        <v>16</v>
      </c>
      <c r="H89" s="77" t="s">
        <v>517</v>
      </c>
      <c r="I89" s="123"/>
    </row>
    <row r="90" spans="1:9" s="5" customFormat="1" ht="14.25">
      <c r="A90" s="212">
        <v>81</v>
      </c>
      <c r="B90" s="101" t="s">
        <v>386</v>
      </c>
      <c r="C90" s="96" t="s">
        <v>347</v>
      </c>
      <c r="D90" s="99">
        <v>689</v>
      </c>
      <c r="E90" s="14" t="s">
        <v>14</v>
      </c>
      <c r="F90" s="14" t="s">
        <v>25</v>
      </c>
      <c r="G90" s="14" t="s">
        <v>27</v>
      </c>
      <c r="H90" s="77" t="s">
        <v>517</v>
      </c>
      <c r="I90" s="120"/>
    </row>
    <row r="91" spans="1:9" s="5" customFormat="1" ht="42.75">
      <c r="A91" s="212">
        <v>82</v>
      </c>
      <c r="B91" s="107" t="s">
        <v>358</v>
      </c>
      <c r="C91" s="96" t="s">
        <v>359</v>
      </c>
      <c r="D91" s="99">
        <v>674</v>
      </c>
      <c r="E91" s="14" t="s">
        <v>14</v>
      </c>
      <c r="F91" s="112" t="s">
        <v>24</v>
      </c>
      <c r="G91" s="14" t="s">
        <v>24</v>
      </c>
      <c r="H91" s="77" t="s">
        <v>517</v>
      </c>
      <c r="I91" s="120"/>
    </row>
    <row r="92" spans="1:9" ht="14.25">
      <c r="A92" s="212">
        <v>83</v>
      </c>
      <c r="B92" s="136" t="s">
        <v>397</v>
      </c>
      <c r="C92" s="114" t="s">
        <v>398</v>
      </c>
      <c r="D92" s="76">
        <f>354+246</f>
        <v>600</v>
      </c>
      <c r="E92" s="77" t="s">
        <v>14</v>
      </c>
      <c r="F92" s="86" t="s">
        <v>43</v>
      </c>
      <c r="G92" s="77" t="s">
        <v>73</v>
      </c>
      <c r="H92" s="77" t="s">
        <v>517</v>
      </c>
      <c r="I92" s="145"/>
    </row>
    <row r="93" spans="1:9" s="5" customFormat="1" ht="42.75">
      <c r="A93" s="212">
        <v>84</v>
      </c>
      <c r="B93" s="101" t="s">
        <v>366</v>
      </c>
      <c r="C93" s="96" t="s">
        <v>367</v>
      </c>
      <c r="D93" s="99">
        <v>538</v>
      </c>
      <c r="E93" s="14" t="s">
        <v>14</v>
      </c>
      <c r="F93" s="14" t="s">
        <v>25</v>
      </c>
      <c r="G93" s="14" t="s">
        <v>25</v>
      </c>
      <c r="H93" s="77" t="s">
        <v>517</v>
      </c>
      <c r="I93" s="120"/>
    </row>
    <row r="94" spans="1:9" ht="28.5">
      <c r="A94" s="212">
        <v>85</v>
      </c>
      <c r="B94" s="138" t="s">
        <v>395</v>
      </c>
      <c r="C94" s="105" t="s">
        <v>396</v>
      </c>
      <c r="D94" s="99">
        <v>506</v>
      </c>
      <c r="E94" s="14" t="s">
        <v>14</v>
      </c>
      <c r="F94" s="112" t="s">
        <v>27</v>
      </c>
      <c r="G94" s="14" t="s">
        <v>16</v>
      </c>
      <c r="H94" s="77" t="s">
        <v>517</v>
      </c>
      <c r="I94" s="123"/>
    </row>
    <row r="95" spans="1:9" s="132" customFormat="1" ht="14.25">
      <c r="A95" s="212">
        <v>86</v>
      </c>
      <c r="B95" s="72" t="s">
        <v>289</v>
      </c>
      <c r="C95" s="42" t="s">
        <v>310</v>
      </c>
      <c r="D95" s="76">
        <v>500</v>
      </c>
      <c r="E95" s="77" t="s">
        <v>14</v>
      </c>
      <c r="F95" s="77" t="s">
        <v>36</v>
      </c>
      <c r="G95" s="77" t="s">
        <v>73</v>
      </c>
      <c r="H95" s="77" t="s">
        <v>517</v>
      </c>
      <c r="I95" s="120"/>
    </row>
    <row r="96" spans="1:9" ht="57">
      <c r="A96" s="212">
        <v>87</v>
      </c>
      <c r="B96" s="103" t="s">
        <v>476</v>
      </c>
      <c r="C96" s="104" t="s">
        <v>477</v>
      </c>
      <c r="D96" s="99">
        <v>498.39</v>
      </c>
      <c r="E96" s="14" t="s">
        <v>14</v>
      </c>
      <c r="F96" s="112" t="s">
        <v>19</v>
      </c>
      <c r="G96" s="111" t="s">
        <v>49</v>
      </c>
      <c r="H96" s="77" t="s">
        <v>517</v>
      </c>
      <c r="I96" s="206"/>
    </row>
    <row r="97" spans="1:9" ht="72">
      <c r="A97" s="212">
        <v>88</v>
      </c>
      <c r="B97" s="162" t="s">
        <v>510</v>
      </c>
      <c r="C97" s="163" t="s">
        <v>511</v>
      </c>
      <c r="D97" s="12">
        <v>420.16</v>
      </c>
      <c r="E97" s="10" t="s">
        <v>14</v>
      </c>
      <c r="F97" s="94" t="s">
        <v>28</v>
      </c>
      <c r="G97" s="64" t="s">
        <v>28</v>
      </c>
      <c r="H97" s="77" t="s">
        <v>517</v>
      </c>
      <c r="I97" s="206" t="s">
        <v>487</v>
      </c>
    </row>
    <row r="98" spans="1:9" s="5" customFormat="1" ht="14.25">
      <c r="A98" s="212">
        <v>89</v>
      </c>
      <c r="B98" s="70" t="s">
        <v>262</v>
      </c>
      <c r="C98" s="71" t="s">
        <v>311</v>
      </c>
      <c r="D98" s="76">
        <v>420</v>
      </c>
      <c r="E98" s="77" t="s">
        <v>14</v>
      </c>
      <c r="F98" s="77" t="s">
        <v>28</v>
      </c>
      <c r="G98" s="77" t="s">
        <v>108</v>
      </c>
      <c r="H98" s="77" t="s">
        <v>517</v>
      </c>
      <c r="I98" s="120"/>
    </row>
    <row r="99" spans="1:9" s="5" customFormat="1" ht="14.25">
      <c r="A99" s="212">
        <v>90</v>
      </c>
      <c r="B99" s="101" t="s">
        <v>333</v>
      </c>
      <c r="C99" s="96" t="s">
        <v>338</v>
      </c>
      <c r="D99" s="99">
        <v>420</v>
      </c>
      <c r="E99" s="14" t="s">
        <v>14</v>
      </c>
      <c r="F99" s="100" t="s">
        <v>25</v>
      </c>
      <c r="G99" s="100" t="s">
        <v>25</v>
      </c>
      <c r="H99" s="77" t="s">
        <v>517</v>
      </c>
      <c r="I99" s="120"/>
    </row>
    <row r="100" spans="1:9" s="5" customFormat="1" ht="88.5" customHeight="1">
      <c r="A100" s="212">
        <v>91</v>
      </c>
      <c r="B100" s="113" t="s">
        <v>266</v>
      </c>
      <c r="C100" s="54" t="s">
        <v>313</v>
      </c>
      <c r="D100" s="76">
        <v>400</v>
      </c>
      <c r="E100" s="77" t="s">
        <v>14</v>
      </c>
      <c r="F100" s="77" t="s">
        <v>28</v>
      </c>
      <c r="G100" s="77" t="s">
        <v>73</v>
      </c>
      <c r="H100" s="77" t="s">
        <v>517</v>
      </c>
      <c r="I100" s="123"/>
    </row>
    <row r="101" spans="1:9" ht="28.5">
      <c r="A101" s="212">
        <v>92</v>
      </c>
      <c r="B101" s="135" t="s">
        <v>274</v>
      </c>
      <c r="C101" s="54" t="s">
        <v>317</v>
      </c>
      <c r="D101" s="76">
        <v>400</v>
      </c>
      <c r="E101" s="77" t="s">
        <v>14</v>
      </c>
      <c r="F101" s="77" t="s">
        <v>49</v>
      </c>
      <c r="G101" s="77" t="s">
        <v>28</v>
      </c>
      <c r="H101" s="77" t="s">
        <v>517</v>
      </c>
      <c r="I101" s="123"/>
    </row>
    <row r="102" spans="1:9" ht="14.25">
      <c r="A102" s="212">
        <v>93</v>
      </c>
      <c r="B102" s="137" t="s">
        <v>508</v>
      </c>
      <c r="C102" s="10" t="s">
        <v>509</v>
      </c>
      <c r="D102" s="12">
        <v>390.75</v>
      </c>
      <c r="E102" s="10" t="s">
        <v>14</v>
      </c>
      <c r="F102" s="10" t="s">
        <v>28</v>
      </c>
      <c r="G102" s="10" t="s">
        <v>28</v>
      </c>
      <c r="H102" s="77" t="s">
        <v>517</v>
      </c>
      <c r="I102" s="123" t="s">
        <v>487</v>
      </c>
    </row>
    <row r="103" spans="1:9" ht="74.25" customHeight="1">
      <c r="A103" s="212">
        <v>94</v>
      </c>
      <c r="B103" s="195" t="s">
        <v>400</v>
      </c>
      <c r="C103" s="186" t="s">
        <v>401</v>
      </c>
      <c r="D103" s="12">
        <v>350</v>
      </c>
      <c r="E103" s="10" t="s">
        <v>14</v>
      </c>
      <c r="F103" s="94" t="s">
        <v>49</v>
      </c>
      <c r="G103" s="10" t="s">
        <v>28</v>
      </c>
      <c r="H103" s="77" t="s">
        <v>517</v>
      </c>
      <c r="I103" s="123"/>
    </row>
    <row r="104" spans="1:9" ht="57">
      <c r="A104" s="212">
        <v>95</v>
      </c>
      <c r="B104" s="135" t="s">
        <v>275</v>
      </c>
      <c r="C104" s="54" t="s">
        <v>316</v>
      </c>
      <c r="D104" s="76">
        <v>300</v>
      </c>
      <c r="E104" s="77" t="s">
        <v>14</v>
      </c>
      <c r="F104" s="86" t="s">
        <v>28</v>
      </c>
      <c r="G104" s="82" t="s">
        <v>108</v>
      </c>
      <c r="H104" s="77" t="s">
        <v>517</v>
      </c>
      <c r="I104" s="123"/>
    </row>
    <row r="105" spans="1:9" ht="14.25">
      <c r="A105" s="212">
        <v>96</v>
      </c>
      <c r="B105" s="101" t="s">
        <v>425</v>
      </c>
      <c r="C105" s="96" t="s">
        <v>426</v>
      </c>
      <c r="D105" s="99">
        <v>285</v>
      </c>
      <c r="E105" s="14" t="s">
        <v>14</v>
      </c>
      <c r="F105" s="14" t="s">
        <v>19</v>
      </c>
      <c r="G105" s="14" t="s">
        <v>49</v>
      </c>
      <c r="H105" s="77" t="s">
        <v>517</v>
      </c>
      <c r="I105" s="201"/>
    </row>
    <row r="106" spans="1:9" ht="14.25">
      <c r="A106" s="212">
        <v>97</v>
      </c>
      <c r="B106" s="101" t="s">
        <v>379</v>
      </c>
      <c r="C106" s="102" t="s">
        <v>380</v>
      </c>
      <c r="D106" s="99">
        <v>280</v>
      </c>
      <c r="E106" s="14" t="s">
        <v>14</v>
      </c>
      <c r="F106" s="14" t="s">
        <v>25</v>
      </c>
      <c r="G106" s="100" t="s">
        <v>27</v>
      </c>
      <c r="H106" s="77" t="s">
        <v>517</v>
      </c>
      <c r="I106" s="120"/>
    </row>
    <row r="107" spans="1:9" ht="14.25">
      <c r="A107" s="212">
        <v>98</v>
      </c>
      <c r="B107" s="135" t="s">
        <v>265</v>
      </c>
      <c r="C107" s="80" t="s">
        <v>295</v>
      </c>
      <c r="D107" s="76">
        <v>280</v>
      </c>
      <c r="E107" s="77" t="s">
        <v>14</v>
      </c>
      <c r="F107" s="86" t="s">
        <v>28</v>
      </c>
      <c r="G107" s="82" t="s">
        <v>108</v>
      </c>
      <c r="H107" s="77" t="s">
        <v>517</v>
      </c>
      <c r="I107" s="123"/>
    </row>
    <row r="108" spans="1:9" s="5" customFormat="1" ht="14.25">
      <c r="A108" s="212">
        <v>99</v>
      </c>
      <c r="B108" s="95" t="s">
        <v>362</v>
      </c>
      <c r="C108" s="96" t="s">
        <v>363</v>
      </c>
      <c r="D108" s="99">
        <v>210</v>
      </c>
      <c r="E108" s="14" t="s">
        <v>14</v>
      </c>
      <c r="F108" s="14" t="s">
        <v>36</v>
      </c>
      <c r="G108" s="14" t="s">
        <v>24</v>
      </c>
      <c r="H108" s="77" t="s">
        <v>517</v>
      </c>
      <c r="I108" s="120"/>
    </row>
    <row r="109" spans="1:9" s="5" customFormat="1" ht="42.75">
      <c r="A109" s="212">
        <v>100</v>
      </c>
      <c r="B109" s="95" t="s">
        <v>364</v>
      </c>
      <c r="C109" s="96" t="s">
        <v>365</v>
      </c>
      <c r="D109" s="99">
        <v>208.67</v>
      </c>
      <c r="E109" s="14" t="s">
        <v>14</v>
      </c>
      <c r="F109" s="14" t="s">
        <v>24</v>
      </c>
      <c r="G109" s="14" t="s">
        <v>24</v>
      </c>
      <c r="H109" s="77" t="s">
        <v>517</v>
      </c>
      <c r="I109" s="120"/>
    </row>
    <row r="110" spans="1:9" ht="14.25">
      <c r="A110" s="212">
        <v>101</v>
      </c>
      <c r="B110" s="101" t="s">
        <v>140</v>
      </c>
      <c r="C110" s="102" t="s">
        <v>141</v>
      </c>
      <c r="D110" s="99">
        <v>168.91</v>
      </c>
      <c r="E110" s="14" t="s">
        <v>14</v>
      </c>
      <c r="F110" s="112" t="s">
        <v>181</v>
      </c>
      <c r="G110" s="14" t="s">
        <v>73</v>
      </c>
      <c r="H110" s="77" t="s">
        <v>517</v>
      </c>
      <c r="I110" s="120"/>
    </row>
    <row r="111" spans="1:9" s="132" customFormat="1" ht="14.25">
      <c r="A111" s="212">
        <v>102</v>
      </c>
      <c r="B111" s="70" t="s">
        <v>263</v>
      </c>
      <c r="C111" s="71" t="s">
        <v>165</v>
      </c>
      <c r="D111" s="134">
        <v>150</v>
      </c>
      <c r="E111" s="215" t="s">
        <v>14</v>
      </c>
      <c r="F111" s="215" t="s">
        <v>19</v>
      </c>
      <c r="G111" s="215" t="s">
        <v>73</v>
      </c>
      <c r="H111" s="77" t="s">
        <v>517</v>
      </c>
      <c r="I111" s="131"/>
    </row>
    <row r="112" spans="1:9" ht="14.25">
      <c r="A112" s="212">
        <v>103</v>
      </c>
      <c r="B112" s="101" t="s">
        <v>385</v>
      </c>
      <c r="C112" s="96" t="s">
        <v>311</v>
      </c>
      <c r="D112" s="99">
        <v>79</v>
      </c>
      <c r="E112" s="14" t="s">
        <v>14</v>
      </c>
      <c r="F112" s="14" t="s">
        <v>27</v>
      </c>
      <c r="G112" s="14" t="s">
        <v>43</v>
      </c>
      <c r="H112" s="77" t="s">
        <v>517</v>
      </c>
      <c r="I112" s="120"/>
    </row>
    <row r="113" spans="1:9" s="132" customFormat="1" ht="14.25">
      <c r="A113" s="212">
        <v>104</v>
      </c>
      <c r="B113" s="107" t="s">
        <v>387</v>
      </c>
      <c r="C113" s="96" t="s">
        <v>339</v>
      </c>
      <c r="D113" s="99">
        <v>62</v>
      </c>
      <c r="E113" s="14" t="s">
        <v>14</v>
      </c>
      <c r="F113" s="112" t="s">
        <v>24</v>
      </c>
      <c r="G113" s="14" t="s">
        <v>24</v>
      </c>
      <c r="H113" s="77" t="s">
        <v>517</v>
      </c>
      <c r="I113" s="120"/>
    </row>
    <row r="114" spans="1:9" ht="14.25">
      <c r="A114" s="212"/>
      <c r="B114" s="78" t="s">
        <v>46</v>
      </c>
      <c r="C114" s="71"/>
      <c r="D114" s="79">
        <f>SUM(D115:D128)</f>
        <v>719626.57</v>
      </c>
      <c r="E114" s="77"/>
      <c r="F114" s="86"/>
      <c r="G114" s="77"/>
      <c r="H114" s="77" t="s">
        <v>517</v>
      </c>
      <c r="I114" s="120"/>
    </row>
    <row r="115" spans="1:9" s="45" customFormat="1" ht="14.25">
      <c r="A115" s="212">
        <v>105</v>
      </c>
      <c r="B115" s="70" t="s">
        <v>502</v>
      </c>
      <c r="C115" s="215" t="s">
        <v>72</v>
      </c>
      <c r="D115" s="76">
        <v>330000</v>
      </c>
      <c r="E115" s="77" t="s">
        <v>14</v>
      </c>
      <c r="F115" s="86" t="s">
        <v>28</v>
      </c>
      <c r="G115" s="77" t="s">
        <v>108</v>
      </c>
      <c r="H115" s="77" t="s">
        <v>517</v>
      </c>
      <c r="I115" s="126"/>
    </row>
    <row r="116" spans="1:9" s="148" customFormat="1" ht="72">
      <c r="A116" s="212">
        <v>106</v>
      </c>
      <c r="B116" s="101" t="s">
        <v>134</v>
      </c>
      <c r="C116" s="96" t="s">
        <v>135</v>
      </c>
      <c r="D116" s="99">
        <f>12882.29+43295.95+31829.78+12950.02+4041.62</f>
        <v>104999.65999999999</v>
      </c>
      <c r="E116" s="14" t="s">
        <v>14</v>
      </c>
      <c r="F116" s="112" t="s">
        <v>163</v>
      </c>
      <c r="G116" s="111">
        <v>42767</v>
      </c>
      <c r="H116" s="77" t="s">
        <v>517</v>
      </c>
      <c r="I116" s="120"/>
    </row>
    <row r="117" spans="1:9" ht="14.25">
      <c r="A117" s="212">
        <v>107</v>
      </c>
      <c r="B117" s="28" t="s">
        <v>98</v>
      </c>
      <c r="C117" s="51" t="s">
        <v>99</v>
      </c>
      <c r="D117" s="12">
        <v>90756</v>
      </c>
      <c r="E117" s="10" t="s">
        <v>14</v>
      </c>
      <c r="F117" s="94" t="s">
        <v>49</v>
      </c>
      <c r="G117" s="64" t="s">
        <v>28</v>
      </c>
      <c r="H117" s="77" t="s">
        <v>517</v>
      </c>
      <c r="I117" s="122"/>
    </row>
    <row r="118" spans="1:9" ht="14.25">
      <c r="A118" s="212">
        <v>108</v>
      </c>
      <c r="B118" s="154" t="s">
        <v>198</v>
      </c>
      <c r="C118" s="160" t="s">
        <v>326</v>
      </c>
      <c r="D118" s="156">
        <v>58000</v>
      </c>
      <c r="E118" s="153" t="s">
        <v>14</v>
      </c>
      <c r="F118" s="157" t="s">
        <v>49</v>
      </c>
      <c r="G118" s="153" t="s">
        <v>73</v>
      </c>
      <c r="H118" s="77" t="s">
        <v>517</v>
      </c>
      <c r="I118" s="126"/>
    </row>
    <row r="119" spans="1:9" ht="28.5">
      <c r="A119" s="212">
        <v>109</v>
      </c>
      <c r="B119" s="113" t="s">
        <v>280</v>
      </c>
      <c r="C119" s="54" t="s">
        <v>325</v>
      </c>
      <c r="D119" s="76">
        <v>45000</v>
      </c>
      <c r="E119" s="77" t="s">
        <v>14</v>
      </c>
      <c r="F119" s="77" t="s">
        <v>108</v>
      </c>
      <c r="G119" s="77" t="s">
        <v>73</v>
      </c>
      <c r="H119" s="77" t="s">
        <v>517</v>
      </c>
      <c r="I119" s="158"/>
    </row>
    <row r="120" spans="1:9" s="159" customFormat="1" ht="14.25">
      <c r="A120" s="212">
        <v>110</v>
      </c>
      <c r="B120" s="101" t="s">
        <v>143</v>
      </c>
      <c r="C120" s="96" t="s">
        <v>144</v>
      </c>
      <c r="D120" s="99">
        <v>23627.5</v>
      </c>
      <c r="E120" s="14" t="s">
        <v>14</v>
      </c>
      <c r="F120" s="112" t="s">
        <v>163</v>
      </c>
      <c r="G120" s="111">
        <v>42736</v>
      </c>
      <c r="H120" s="77" t="s">
        <v>517</v>
      </c>
      <c r="I120" s="158"/>
    </row>
    <row r="121" spans="1:9" s="159" customFormat="1" ht="28.5">
      <c r="A121" s="212">
        <v>111</v>
      </c>
      <c r="B121" s="28" t="s">
        <v>507</v>
      </c>
      <c r="C121" s="9" t="s">
        <v>506</v>
      </c>
      <c r="D121" s="12">
        <v>21650.41</v>
      </c>
      <c r="E121" s="10" t="s">
        <v>14</v>
      </c>
      <c r="F121" s="94" t="s">
        <v>28</v>
      </c>
      <c r="G121" s="64" t="s">
        <v>108</v>
      </c>
      <c r="H121" s="77" t="s">
        <v>517</v>
      </c>
      <c r="I121" s="158" t="s">
        <v>487</v>
      </c>
    </row>
    <row r="122" spans="1:9" ht="14.25">
      <c r="A122" s="212">
        <v>112</v>
      </c>
      <c r="B122" s="196" t="s">
        <v>399</v>
      </c>
      <c r="C122" s="197" t="s">
        <v>321</v>
      </c>
      <c r="D122" s="198">
        <v>12000</v>
      </c>
      <c r="E122" s="197" t="s">
        <v>14</v>
      </c>
      <c r="F122" s="199" t="s">
        <v>49</v>
      </c>
      <c r="G122" s="200" t="s">
        <v>28</v>
      </c>
      <c r="H122" s="77" t="s">
        <v>517</v>
      </c>
      <c r="I122" s="122"/>
    </row>
    <row r="123" spans="1:9" ht="28.5">
      <c r="A123" s="212">
        <v>113</v>
      </c>
      <c r="B123" s="180" t="s">
        <v>448</v>
      </c>
      <c r="C123" s="10" t="s">
        <v>449</v>
      </c>
      <c r="D123" s="181">
        <v>8403</v>
      </c>
      <c r="E123" s="182" t="s">
        <v>14</v>
      </c>
      <c r="F123" s="183" t="s">
        <v>49</v>
      </c>
      <c r="G123" s="182" t="s">
        <v>28</v>
      </c>
      <c r="H123" s="77" t="s">
        <v>517</v>
      </c>
      <c r="I123" s="120"/>
    </row>
    <row r="124" spans="1:9" s="159" customFormat="1" ht="28.5">
      <c r="A124" s="212">
        <v>114</v>
      </c>
      <c r="B124" s="101" t="s">
        <v>281</v>
      </c>
      <c r="C124" s="102" t="s">
        <v>44</v>
      </c>
      <c r="D124" s="99">
        <v>5928</v>
      </c>
      <c r="E124" s="14" t="s">
        <v>14</v>
      </c>
      <c r="F124" s="112" t="s">
        <v>36</v>
      </c>
      <c r="G124" s="14" t="s">
        <v>24</v>
      </c>
      <c r="H124" s="77" t="s">
        <v>517</v>
      </c>
      <c r="I124" s="120"/>
    </row>
    <row r="125" spans="1:9" s="159" customFormat="1" ht="14.25">
      <c r="A125" s="212">
        <v>115</v>
      </c>
      <c r="B125" s="139" t="s">
        <v>285</v>
      </c>
      <c r="C125" s="140" t="s">
        <v>322</v>
      </c>
      <c r="D125" s="141">
        <v>5775</v>
      </c>
      <c r="E125" s="140" t="s">
        <v>14</v>
      </c>
      <c r="F125" s="142" t="s">
        <v>27</v>
      </c>
      <c r="G125" s="143" t="s">
        <v>16</v>
      </c>
      <c r="H125" s="77" t="s">
        <v>517</v>
      </c>
      <c r="I125" s="126"/>
    </row>
    <row r="126" spans="1:9" s="45" customFormat="1" ht="14.25">
      <c r="A126" s="212">
        <v>116</v>
      </c>
      <c r="B126" s="101" t="s">
        <v>381</v>
      </c>
      <c r="C126" s="96" t="s">
        <v>382</v>
      </c>
      <c r="D126" s="99">
        <v>5469</v>
      </c>
      <c r="E126" s="14" t="s">
        <v>14</v>
      </c>
      <c r="F126" s="14" t="s">
        <v>25</v>
      </c>
      <c r="G126" s="14" t="s">
        <v>25</v>
      </c>
      <c r="H126" s="77" t="s">
        <v>517</v>
      </c>
      <c r="I126" s="158"/>
    </row>
    <row r="127" spans="1:9" ht="14.25">
      <c r="A127" s="212">
        <v>117</v>
      </c>
      <c r="B127" s="139" t="s">
        <v>264</v>
      </c>
      <c r="C127" s="140" t="s">
        <v>100</v>
      </c>
      <c r="D127" s="141">
        <v>4018</v>
      </c>
      <c r="E127" s="140" t="s">
        <v>14</v>
      </c>
      <c r="F127" s="142" t="s">
        <v>25</v>
      </c>
      <c r="G127" s="140" t="s">
        <v>16</v>
      </c>
      <c r="H127" s="77" t="s">
        <v>517</v>
      </c>
      <c r="I127" s="120"/>
    </row>
    <row r="128" spans="1:9" ht="42.75">
      <c r="A128" s="212">
        <v>118</v>
      </c>
      <c r="B128" s="154" t="s">
        <v>283</v>
      </c>
      <c r="C128" s="155" t="s">
        <v>324</v>
      </c>
      <c r="D128" s="156">
        <v>4000</v>
      </c>
      <c r="E128" s="153" t="s">
        <v>14</v>
      </c>
      <c r="F128" s="157" t="s">
        <v>49</v>
      </c>
      <c r="G128" s="153" t="s">
        <v>73</v>
      </c>
      <c r="H128" s="77" t="s">
        <v>517</v>
      </c>
      <c r="I128" s="120"/>
    </row>
    <row r="129" spans="1:8" s="30" customFormat="1" ht="14.25">
      <c r="A129" s="227"/>
      <c r="B129" s="30" t="s">
        <v>127</v>
      </c>
      <c r="C129" s="31"/>
      <c r="D129" s="32"/>
      <c r="E129" s="33"/>
      <c r="F129" s="34"/>
      <c r="G129" s="33"/>
      <c r="H129" s="33"/>
    </row>
    <row r="130" spans="2:8" s="30" customFormat="1" ht="14.25">
      <c r="B130" s="203" t="s">
        <v>495</v>
      </c>
      <c r="C130" s="31"/>
      <c r="D130" s="32"/>
      <c r="E130" s="33"/>
      <c r="F130" s="34"/>
      <c r="G130" s="33"/>
      <c r="H130" s="33"/>
    </row>
    <row r="131" spans="2:8" s="30" customFormat="1" ht="14.25">
      <c r="B131" s="225" t="s">
        <v>60</v>
      </c>
      <c r="C131" s="31"/>
      <c r="D131" s="32"/>
      <c r="E131" s="33"/>
      <c r="F131" s="34"/>
      <c r="G131" s="33"/>
      <c r="H131" s="33"/>
    </row>
    <row r="132" spans="2:8" s="30" customFormat="1" ht="14.25">
      <c r="B132" s="203" t="s">
        <v>519</v>
      </c>
      <c r="C132" s="31"/>
      <c r="D132" s="32"/>
      <c r="E132" s="33"/>
      <c r="F132" s="34"/>
      <c r="G132" s="33"/>
      <c r="H132" s="33"/>
    </row>
    <row r="133" spans="2:8" s="30" customFormat="1" ht="14.25">
      <c r="B133" s="203"/>
      <c r="C133" s="31"/>
      <c r="D133" s="231" t="s">
        <v>63</v>
      </c>
      <c r="E133" s="232"/>
      <c r="F133" s="21"/>
      <c r="G133" s="22" t="s">
        <v>65</v>
      </c>
      <c r="H133" s="202"/>
    </row>
    <row r="134" spans="2:8" s="30" customFormat="1" ht="14.25">
      <c r="B134" s="203"/>
      <c r="C134" s="31"/>
      <c r="D134" s="202"/>
      <c r="E134" s="202"/>
      <c r="F134" s="10"/>
      <c r="G134" s="241" t="s">
        <v>64</v>
      </c>
      <c r="H134" s="242"/>
    </row>
    <row r="135" spans="2:8" s="30" customFormat="1" ht="14.25">
      <c r="B135" s="203" t="s">
        <v>60</v>
      </c>
      <c r="C135" s="203" t="s">
        <v>375</v>
      </c>
      <c r="D135" s="203" t="s">
        <v>374</v>
      </c>
      <c r="E135" s="202"/>
      <c r="F135" s="77"/>
      <c r="G135" s="49"/>
      <c r="H135" s="202"/>
    </row>
    <row r="136" spans="2:8" s="30" customFormat="1" ht="14.25">
      <c r="B136" s="203" t="s">
        <v>520</v>
      </c>
      <c r="C136" s="203" t="s">
        <v>521</v>
      </c>
      <c r="D136" s="203" t="s">
        <v>518</v>
      </c>
      <c r="E136" s="4"/>
      <c r="F136" s="4"/>
      <c r="G136" s="4"/>
      <c r="H136" s="4"/>
    </row>
    <row r="137" spans="2:8" s="30" customFormat="1" ht="14.25">
      <c r="B137" s="203"/>
      <c r="C137" s="31"/>
      <c r="D137" s="203"/>
      <c r="E137" s="203"/>
      <c r="F137" s="203"/>
      <c r="G137" s="203"/>
      <c r="H137" s="203"/>
    </row>
    <row r="138" spans="2:8" s="30" customFormat="1" ht="14.25">
      <c r="B138" s="203"/>
      <c r="C138" s="31"/>
      <c r="D138" s="4"/>
      <c r="E138" s="4"/>
      <c r="F138" s="4"/>
      <c r="G138" s="4"/>
      <c r="H138" s="4"/>
    </row>
    <row r="139" spans="4:8" s="30" customFormat="1" ht="14.25">
      <c r="D139" s="4"/>
      <c r="E139" s="4"/>
      <c r="F139" s="4"/>
      <c r="G139" s="4"/>
      <c r="H139" s="4"/>
    </row>
    <row r="140" spans="4:8" s="30" customFormat="1" ht="14.25">
      <c r="D140" s="32"/>
      <c r="E140" s="33"/>
      <c r="F140" s="34"/>
      <c r="G140" s="33"/>
      <c r="H140" s="33"/>
    </row>
    <row r="141" spans="2:8" s="30" customFormat="1" ht="14.25">
      <c r="B141" s="203"/>
      <c r="C141" s="31"/>
      <c r="D141" s="32"/>
      <c r="E141" s="33"/>
      <c r="F141" s="34"/>
      <c r="G141" s="33"/>
      <c r="H141" s="33"/>
    </row>
    <row r="142" spans="2:8" s="30" customFormat="1" ht="14.25">
      <c r="B142" s="203"/>
      <c r="C142" s="31"/>
      <c r="D142" s="32"/>
      <c r="E142" s="33"/>
      <c r="F142" s="34"/>
      <c r="G142" s="33"/>
      <c r="H142" s="33"/>
    </row>
    <row r="143" spans="3:8" s="30" customFormat="1" ht="14.25">
      <c r="C143" s="31"/>
      <c r="D143" s="32"/>
      <c r="E143" s="33"/>
      <c r="F143" s="34"/>
      <c r="G143" s="33"/>
      <c r="H143" s="33"/>
    </row>
    <row r="144" spans="4:8" s="30" customFormat="1" ht="14.25">
      <c r="D144" s="36"/>
      <c r="E144" s="2"/>
      <c r="F144" s="2"/>
      <c r="G144" s="2"/>
      <c r="H144" s="2"/>
    </row>
    <row r="145" spans="4:8" s="30" customFormat="1" ht="14.25">
      <c r="D145" s="36"/>
      <c r="E145" s="2"/>
      <c r="F145" s="2"/>
      <c r="G145" s="2"/>
      <c r="H145" s="2"/>
    </row>
    <row r="146" spans="4:8" s="30" customFormat="1" ht="14.25">
      <c r="D146" s="36"/>
      <c r="E146" s="2"/>
      <c r="F146" s="2"/>
      <c r="G146" s="2"/>
      <c r="H146" s="2"/>
    </row>
  </sheetData>
  <sheetProtection/>
  <autoFilter ref="B8:H136">
    <sortState ref="B9:H146">
      <sortCondition sortBy="value" ref="H9:H146"/>
    </sortState>
  </autoFilter>
  <mergeCells count="7">
    <mergeCell ref="B5:H5"/>
    <mergeCell ref="F1:H1"/>
    <mergeCell ref="F2:H2"/>
    <mergeCell ref="G134:H134"/>
    <mergeCell ref="D133:E133"/>
    <mergeCell ref="F3:H3"/>
    <mergeCell ref="B6:I6"/>
  </mergeCells>
  <printOptions/>
  <pageMargins left="0.7086614173228347" right="0.11811023622047245" top="0.15748031496062992" bottom="0.15748031496062992" header="0.31496062992125984" footer="0.31496062992125984"/>
  <pageSetup firstPageNumber="1" useFirstPageNumber="1" horizontalDpi="600" verticalDpi="600" orientation="landscape" paperSize="9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57421875" style="56" customWidth="1"/>
    <col min="2" max="2" width="32.28125" style="0" customWidth="1"/>
    <col min="3" max="3" width="12.28125" style="0" customWidth="1"/>
    <col min="4" max="4" width="11.28125" style="0" customWidth="1"/>
    <col min="5" max="5" width="11.421875" style="0" customWidth="1"/>
    <col min="6" max="6" width="19.8515625" style="0" customWidth="1"/>
    <col min="7" max="8" width="12.00390625" style="0" customWidth="1"/>
    <col min="9" max="9" width="13.00390625" style="0" customWidth="1"/>
    <col min="10" max="10" width="12.421875" style="0" customWidth="1"/>
    <col min="11" max="11" width="19.57421875" style="0" hidden="1" customWidth="1"/>
  </cols>
  <sheetData>
    <row r="1" spans="7:10" ht="14.25">
      <c r="G1" s="246" t="s">
        <v>69</v>
      </c>
      <c r="H1" s="246"/>
      <c r="I1" s="246"/>
      <c r="J1" s="246"/>
    </row>
    <row r="2" spans="7:10" ht="14.25">
      <c r="G2" s="246" t="s">
        <v>405</v>
      </c>
      <c r="H2" s="246"/>
      <c r="I2" s="246"/>
      <c r="J2" s="246"/>
    </row>
    <row r="3" spans="7:10" ht="14.25">
      <c r="G3" s="231" t="s">
        <v>463</v>
      </c>
      <c r="H3" s="231"/>
      <c r="I3" s="231"/>
      <c r="J3" s="231"/>
    </row>
    <row r="4" spans="7:10" ht="14.25">
      <c r="G4" s="216"/>
      <c r="H4" s="216"/>
      <c r="I4" s="216"/>
      <c r="J4" s="216"/>
    </row>
    <row r="5" spans="7:10" ht="14.25">
      <c r="G5" s="216"/>
      <c r="H5" s="216"/>
      <c r="I5" s="216"/>
      <c r="J5" s="216"/>
    </row>
    <row r="6" spans="7:10" ht="14.25">
      <c r="G6" s="178"/>
      <c r="H6" s="178"/>
      <c r="I6" s="178"/>
      <c r="J6" s="178"/>
    </row>
    <row r="7" spans="8:10" ht="14.25">
      <c r="H7" s="68"/>
      <c r="I7" s="68"/>
      <c r="J7" s="68"/>
    </row>
    <row r="8" spans="1:10" ht="14.25">
      <c r="A8" s="246" t="s">
        <v>180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1:10" ht="14.25">
      <c r="A9" s="57"/>
      <c r="B9" s="1"/>
      <c r="C9" s="1"/>
      <c r="D9" s="1"/>
      <c r="E9" s="1"/>
      <c r="F9" s="1"/>
      <c r="G9" s="1"/>
      <c r="H9" s="1"/>
      <c r="I9" s="1"/>
      <c r="J9" s="1"/>
    </row>
    <row r="10" spans="1:11" ht="108.75" customHeight="1">
      <c r="A10" s="58" t="s">
        <v>0</v>
      </c>
      <c r="B10" s="23" t="s">
        <v>2</v>
      </c>
      <c r="C10" s="23" t="s">
        <v>1</v>
      </c>
      <c r="D10" s="24" t="s">
        <v>67</v>
      </c>
      <c r="E10" s="23" t="s">
        <v>3</v>
      </c>
      <c r="F10" s="23" t="s">
        <v>4</v>
      </c>
      <c r="G10" s="23" t="s">
        <v>66</v>
      </c>
      <c r="H10" s="23" t="s">
        <v>5</v>
      </c>
      <c r="I10" s="23" t="s">
        <v>68</v>
      </c>
      <c r="J10" s="23" t="s">
        <v>6</v>
      </c>
      <c r="K10" s="3" t="s">
        <v>407</v>
      </c>
    </row>
    <row r="11" spans="1:11" ht="14.25">
      <c r="A11" s="58"/>
      <c r="B11" s="243" t="s">
        <v>101</v>
      </c>
      <c r="C11" s="253"/>
      <c r="D11" s="253"/>
      <c r="E11" s="253"/>
      <c r="F11" s="253"/>
      <c r="G11" s="253"/>
      <c r="H11" s="253"/>
      <c r="I11" s="253"/>
      <c r="J11" s="254"/>
      <c r="K11" s="120"/>
    </row>
    <row r="12" spans="1:11" ht="63.75" customHeight="1">
      <c r="A12" s="80">
        <v>1</v>
      </c>
      <c r="B12" s="107" t="s">
        <v>245</v>
      </c>
      <c r="C12" s="96" t="s">
        <v>72</v>
      </c>
      <c r="D12" s="106">
        <v>380</v>
      </c>
      <c r="E12" s="100" t="s">
        <v>103</v>
      </c>
      <c r="F12" s="100" t="s">
        <v>23</v>
      </c>
      <c r="G12" s="100" t="s">
        <v>25</v>
      </c>
      <c r="H12" s="100" t="s">
        <v>43</v>
      </c>
      <c r="I12" s="100" t="s">
        <v>17</v>
      </c>
      <c r="J12" s="100" t="s">
        <v>142</v>
      </c>
      <c r="K12" s="120"/>
    </row>
    <row r="13" spans="1:11" s="66" customFormat="1" ht="43.5" customHeight="1">
      <c r="A13" s="80">
        <v>2</v>
      </c>
      <c r="B13" s="107" t="s">
        <v>466</v>
      </c>
      <c r="C13" s="100" t="s">
        <v>468</v>
      </c>
      <c r="D13" s="106">
        <v>4820</v>
      </c>
      <c r="E13" s="100" t="s">
        <v>103</v>
      </c>
      <c r="F13" s="100" t="s">
        <v>467</v>
      </c>
      <c r="G13" s="100" t="s">
        <v>19</v>
      </c>
      <c r="H13" s="100" t="s">
        <v>49</v>
      </c>
      <c r="I13" s="100" t="s">
        <v>17</v>
      </c>
      <c r="J13" s="100" t="s">
        <v>462</v>
      </c>
      <c r="K13" s="184"/>
    </row>
    <row r="14" spans="1:11" ht="28.5">
      <c r="A14" s="77">
        <v>3</v>
      </c>
      <c r="B14" s="107" t="s">
        <v>105</v>
      </c>
      <c r="C14" s="100" t="s">
        <v>146</v>
      </c>
      <c r="D14" s="106">
        <v>14152.91</v>
      </c>
      <c r="E14" s="100" t="s">
        <v>103</v>
      </c>
      <c r="F14" s="100" t="s">
        <v>147</v>
      </c>
      <c r="G14" s="100" t="s">
        <v>36</v>
      </c>
      <c r="H14" s="100" t="s">
        <v>24</v>
      </c>
      <c r="I14" s="100" t="s">
        <v>17</v>
      </c>
      <c r="J14" s="100" t="s">
        <v>142</v>
      </c>
      <c r="K14" s="120"/>
    </row>
    <row r="15" spans="1:11" ht="100.5">
      <c r="A15" s="80">
        <v>4</v>
      </c>
      <c r="B15" s="74" t="s">
        <v>514</v>
      </c>
      <c r="C15" s="80" t="s">
        <v>515</v>
      </c>
      <c r="D15" s="114">
        <v>14760.18</v>
      </c>
      <c r="E15" s="80" t="s">
        <v>103</v>
      </c>
      <c r="F15" s="80" t="s">
        <v>104</v>
      </c>
      <c r="G15" s="80" t="s">
        <v>28</v>
      </c>
      <c r="H15" s="80" t="s">
        <v>73</v>
      </c>
      <c r="I15" s="80" t="s">
        <v>17</v>
      </c>
      <c r="J15" s="80" t="s">
        <v>462</v>
      </c>
      <c r="K15" s="201" t="s">
        <v>516</v>
      </c>
    </row>
    <row r="16" spans="1:11" ht="31.5" customHeight="1">
      <c r="A16" s="80">
        <v>5</v>
      </c>
      <c r="B16" s="187" t="s">
        <v>247</v>
      </c>
      <c r="C16" s="96" t="s">
        <v>330</v>
      </c>
      <c r="D16" s="99">
        <v>97250</v>
      </c>
      <c r="E16" s="100" t="s">
        <v>103</v>
      </c>
      <c r="F16" s="100" t="s">
        <v>248</v>
      </c>
      <c r="G16" s="110" t="s">
        <v>343</v>
      </c>
      <c r="H16" s="14" t="s">
        <v>32</v>
      </c>
      <c r="I16" s="14" t="s">
        <v>20</v>
      </c>
      <c r="J16" s="14" t="s">
        <v>142</v>
      </c>
      <c r="K16" s="120"/>
    </row>
    <row r="17" spans="1:11" ht="28.5">
      <c r="A17" s="77">
        <v>6</v>
      </c>
      <c r="B17" s="101" t="s">
        <v>118</v>
      </c>
      <c r="C17" s="191" t="s">
        <v>115</v>
      </c>
      <c r="D17" s="99">
        <v>212305.53</v>
      </c>
      <c r="E17" s="100" t="s">
        <v>103</v>
      </c>
      <c r="F17" s="14" t="s">
        <v>15</v>
      </c>
      <c r="G17" s="105" t="s">
        <v>157</v>
      </c>
      <c r="H17" s="105" t="s">
        <v>32</v>
      </c>
      <c r="I17" s="14" t="s">
        <v>17</v>
      </c>
      <c r="J17" s="14" t="s">
        <v>142</v>
      </c>
      <c r="K17" s="120"/>
    </row>
    <row r="18" spans="1:11" ht="57">
      <c r="A18" s="80">
        <v>7</v>
      </c>
      <c r="B18" s="185" t="s">
        <v>102</v>
      </c>
      <c r="C18" s="80" t="s">
        <v>145</v>
      </c>
      <c r="D18" s="114">
        <v>319951</v>
      </c>
      <c r="E18" s="80" t="s">
        <v>103</v>
      </c>
      <c r="F18" s="80" t="s">
        <v>104</v>
      </c>
      <c r="G18" s="80" t="s">
        <v>28</v>
      </c>
      <c r="H18" s="80" t="s">
        <v>73</v>
      </c>
      <c r="I18" s="80" t="s">
        <v>17</v>
      </c>
      <c r="J18" s="80" t="s">
        <v>142</v>
      </c>
      <c r="K18" s="122"/>
    </row>
    <row r="19" spans="1:11" ht="38.25" customHeight="1">
      <c r="A19" s="80">
        <v>8</v>
      </c>
      <c r="B19" s="190" t="s">
        <v>106</v>
      </c>
      <c r="C19" s="96" t="s">
        <v>107</v>
      </c>
      <c r="D19" s="99">
        <v>327607.56</v>
      </c>
      <c r="E19" s="100" t="s">
        <v>103</v>
      </c>
      <c r="F19" s="14" t="s">
        <v>15</v>
      </c>
      <c r="G19" s="105" t="s">
        <v>157</v>
      </c>
      <c r="H19" s="105" t="s">
        <v>202</v>
      </c>
      <c r="I19" s="14" t="s">
        <v>17</v>
      </c>
      <c r="J19" s="14" t="s">
        <v>142</v>
      </c>
      <c r="K19" s="120"/>
    </row>
    <row r="20" spans="1:11" ht="38.25" customHeight="1">
      <c r="A20" s="77">
        <v>9</v>
      </c>
      <c r="B20" s="226" t="s">
        <v>237</v>
      </c>
      <c r="C20" s="71" t="s">
        <v>327</v>
      </c>
      <c r="D20" s="76">
        <v>339257.8</v>
      </c>
      <c r="E20" s="80" t="s">
        <v>103</v>
      </c>
      <c r="F20" s="77" t="s">
        <v>104</v>
      </c>
      <c r="G20" s="81" t="s">
        <v>28</v>
      </c>
      <c r="H20" s="81" t="s">
        <v>73</v>
      </c>
      <c r="I20" s="77" t="s">
        <v>17</v>
      </c>
      <c r="J20" s="77" t="s">
        <v>462</v>
      </c>
      <c r="K20" s="201" t="s">
        <v>487</v>
      </c>
    </row>
    <row r="21" spans="1:11" ht="83.25" customHeight="1">
      <c r="A21" s="80">
        <v>10</v>
      </c>
      <c r="B21" s="90" t="s">
        <v>250</v>
      </c>
      <c r="C21" s="71" t="s">
        <v>329</v>
      </c>
      <c r="D21" s="76">
        <v>867300</v>
      </c>
      <c r="E21" s="17" t="s">
        <v>103</v>
      </c>
      <c r="F21" s="77" t="s">
        <v>15</v>
      </c>
      <c r="G21" s="81" t="s">
        <v>28</v>
      </c>
      <c r="H21" s="81" t="s">
        <v>73</v>
      </c>
      <c r="I21" s="77" t="s">
        <v>17</v>
      </c>
      <c r="J21" s="77" t="s">
        <v>142</v>
      </c>
      <c r="K21" s="122"/>
    </row>
    <row r="22" spans="1:11" ht="75.75" customHeight="1">
      <c r="A22" s="80">
        <v>11</v>
      </c>
      <c r="B22" s="188" t="s">
        <v>246</v>
      </c>
      <c r="C22" s="71" t="s">
        <v>328</v>
      </c>
      <c r="D22" s="76">
        <v>1321638</v>
      </c>
      <c r="E22" s="17" t="s">
        <v>103</v>
      </c>
      <c r="F22" s="77" t="s">
        <v>15</v>
      </c>
      <c r="G22" s="81" t="s">
        <v>28</v>
      </c>
      <c r="H22" s="81" t="s">
        <v>73</v>
      </c>
      <c r="I22" s="77" t="s">
        <v>17</v>
      </c>
      <c r="J22" s="77" t="s">
        <v>142</v>
      </c>
      <c r="K22" s="122"/>
    </row>
    <row r="23" spans="1:11" ht="87.75" customHeight="1">
      <c r="A23" s="77">
        <v>12</v>
      </c>
      <c r="B23" s="189" t="s">
        <v>229</v>
      </c>
      <c r="C23" s="19" t="s">
        <v>109</v>
      </c>
      <c r="D23" s="89">
        <v>2430000</v>
      </c>
      <c r="E23" s="17" t="s">
        <v>103</v>
      </c>
      <c r="F23" s="7" t="s">
        <v>15</v>
      </c>
      <c r="G23" s="7" t="s">
        <v>28</v>
      </c>
      <c r="H23" s="7" t="s">
        <v>73</v>
      </c>
      <c r="I23" s="7" t="s">
        <v>17</v>
      </c>
      <c r="J23" s="7" t="s">
        <v>142</v>
      </c>
      <c r="K23" s="122"/>
    </row>
    <row r="24" spans="1:11" ht="14.25">
      <c r="A24" s="77"/>
      <c r="B24" s="3" t="s">
        <v>110</v>
      </c>
      <c r="C24" s="7"/>
      <c r="D24" s="15">
        <f>SUM(D12:D23)</f>
        <v>5949422.98</v>
      </c>
      <c r="E24" s="7"/>
      <c r="F24" s="7"/>
      <c r="G24" s="7"/>
      <c r="H24" s="7"/>
      <c r="I24" s="7"/>
      <c r="J24" s="7"/>
      <c r="K24" s="120"/>
    </row>
    <row r="25" spans="1:11" ht="14.25">
      <c r="A25" s="85"/>
      <c r="B25" s="265" t="s">
        <v>251</v>
      </c>
      <c r="C25" s="266"/>
      <c r="D25" s="266"/>
      <c r="E25" s="266"/>
      <c r="F25" s="266"/>
      <c r="G25" s="266"/>
      <c r="H25" s="266"/>
      <c r="I25" s="266"/>
      <c r="J25" s="267"/>
      <c r="K25" s="120"/>
    </row>
    <row r="26" spans="1:11" ht="49.5" customHeight="1">
      <c r="A26" s="80">
        <v>13</v>
      </c>
      <c r="B26" s="108" t="s">
        <v>373</v>
      </c>
      <c r="C26" s="109" t="s">
        <v>330</v>
      </c>
      <c r="D26" s="100">
        <v>216000</v>
      </c>
      <c r="E26" s="100" t="s">
        <v>103</v>
      </c>
      <c r="F26" s="100" t="s">
        <v>248</v>
      </c>
      <c r="G26" s="110" t="s">
        <v>343</v>
      </c>
      <c r="H26" s="14" t="s">
        <v>32</v>
      </c>
      <c r="I26" s="14" t="s">
        <v>20</v>
      </c>
      <c r="J26" s="14" t="s">
        <v>142</v>
      </c>
      <c r="K26" s="120"/>
    </row>
    <row r="27" spans="1:11" ht="14.25">
      <c r="A27" s="77"/>
      <c r="B27" s="115" t="s">
        <v>110</v>
      </c>
      <c r="C27" s="77"/>
      <c r="D27" s="79">
        <f>D26</f>
        <v>216000</v>
      </c>
      <c r="E27" s="77"/>
      <c r="F27" s="77"/>
      <c r="G27" s="77"/>
      <c r="H27" s="77"/>
      <c r="I27" s="77"/>
      <c r="J27" s="77"/>
      <c r="K27" s="120"/>
    </row>
    <row r="28" spans="1:11" ht="14.25">
      <c r="A28" s="77"/>
      <c r="B28" s="255" t="s">
        <v>252</v>
      </c>
      <c r="C28" s="256"/>
      <c r="D28" s="256"/>
      <c r="E28" s="256"/>
      <c r="F28" s="256"/>
      <c r="G28" s="256"/>
      <c r="H28" s="256"/>
      <c r="I28" s="256"/>
      <c r="J28" s="257"/>
      <c r="K28" s="120"/>
    </row>
    <row r="29" spans="1:11" s="5" customFormat="1" ht="39" customHeight="1">
      <c r="A29" s="77">
        <v>14</v>
      </c>
      <c r="B29" s="166" t="s">
        <v>390</v>
      </c>
      <c r="C29" s="100" t="s">
        <v>391</v>
      </c>
      <c r="D29" s="99">
        <v>10300</v>
      </c>
      <c r="E29" s="100" t="s">
        <v>103</v>
      </c>
      <c r="F29" s="14" t="s">
        <v>23</v>
      </c>
      <c r="G29" s="14" t="s">
        <v>291</v>
      </c>
      <c r="H29" s="110" t="s">
        <v>43</v>
      </c>
      <c r="I29" s="14" t="s">
        <v>20</v>
      </c>
      <c r="J29" s="14" t="s">
        <v>37</v>
      </c>
      <c r="K29" s="123"/>
    </row>
    <row r="30" spans="1:11" s="5" customFormat="1" ht="36.75" customHeight="1">
      <c r="A30" s="77">
        <v>15</v>
      </c>
      <c r="B30" s="164" t="s">
        <v>253</v>
      </c>
      <c r="C30" s="55" t="s">
        <v>109</v>
      </c>
      <c r="D30" s="76">
        <v>64800</v>
      </c>
      <c r="E30" s="17" t="s">
        <v>103</v>
      </c>
      <c r="F30" s="7" t="s">
        <v>23</v>
      </c>
      <c r="G30" s="77" t="s">
        <v>28</v>
      </c>
      <c r="H30" s="165" t="s">
        <v>108</v>
      </c>
      <c r="I30" s="77" t="s">
        <v>17</v>
      </c>
      <c r="J30" s="77" t="s">
        <v>21</v>
      </c>
      <c r="K30" s="128"/>
    </row>
    <row r="31" spans="1:11" s="5" customFormat="1" ht="69.75" customHeight="1">
      <c r="A31" s="77">
        <v>16</v>
      </c>
      <c r="B31" s="166" t="s">
        <v>171</v>
      </c>
      <c r="C31" s="100" t="s">
        <v>172</v>
      </c>
      <c r="D31" s="99">
        <v>215260</v>
      </c>
      <c r="E31" s="100" t="s">
        <v>103</v>
      </c>
      <c r="F31" s="100" t="s">
        <v>170</v>
      </c>
      <c r="G31" s="14" t="s">
        <v>291</v>
      </c>
      <c r="H31" s="111" t="s">
        <v>19</v>
      </c>
      <c r="I31" s="14" t="s">
        <v>20</v>
      </c>
      <c r="J31" s="100" t="s">
        <v>433</v>
      </c>
      <c r="K31" s="128"/>
    </row>
    <row r="32" spans="1:11" s="5" customFormat="1" ht="61.5" customHeight="1">
      <c r="A32" s="77">
        <v>17</v>
      </c>
      <c r="B32" s="164" t="s">
        <v>111</v>
      </c>
      <c r="C32" s="80" t="s">
        <v>112</v>
      </c>
      <c r="D32" s="76">
        <v>405400</v>
      </c>
      <c r="E32" s="80" t="s">
        <v>103</v>
      </c>
      <c r="F32" s="80" t="s">
        <v>170</v>
      </c>
      <c r="G32" s="77" t="s">
        <v>28</v>
      </c>
      <c r="H32" s="82" t="s">
        <v>73</v>
      </c>
      <c r="I32" s="77" t="s">
        <v>20</v>
      </c>
      <c r="J32" s="80" t="s">
        <v>21</v>
      </c>
      <c r="K32" s="128"/>
    </row>
    <row r="33" spans="1:11" ht="24" customHeight="1">
      <c r="A33" s="77"/>
      <c r="B33" s="29" t="s">
        <v>110</v>
      </c>
      <c r="C33" s="19"/>
      <c r="D33" s="15">
        <f>SUM(D29:D32)</f>
        <v>695760</v>
      </c>
      <c r="E33" s="7"/>
      <c r="F33" s="17"/>
      <c r="G33" s="7"/>
      <c r="H33" s="7"/>
      <c r="I33" s="7"/>
      <c r="J33" s="7"/>
      <c r="K33" s="120"/>
    </row>
    <row r="34" spans="1:11" ht="14.25">
      <c r="A34" s="77"/>
      <c r="B34" s="255" t="s">
        <v>293</v>
      </c>
      <c r="C34" s="256"/>
      <c r="D34" s="256"/>
      <c r="E34" s="256"/>
      <c r="F34" s="256"/>
      <c r="G34" s="256"/>
      <c r="H34" s="256"/>
      <c r="I34" s="256"/>
      <c r="J34" s="257"/>
      <c r="K34" s="120"/>
    </row>
    <row r="35" spans="1:11" s="151" customFormat="1" ht="60" customHeight="1">
      <c r="A35" s="249">
        <v>18</v>
      </c>
      <c r="B35" s="228" t="s">
        <v>434</v>
      </c>
      <c r="C35" s="258" t="s">
        <v>435</v>
      </c>
      <c r="D35" s="99">
        <v>2613</v>
      </c>
      <c r="E35" s="171" t="s">
        <v>103</v>
      </c>
      <c r="F35" s="14" t="s">
        <v>23</v>
      </c>
      <c r="G35" s="172">
        <v>42705</v>
      </c>
      <c r="H35" s="172">
        <v>42736</v>
      </c>
      <c r="I35" s="14" t="s">
        <v>20</v>
      </c>
      <c r="J35" s="173" t="s">
        <v>33</v>
      </c>
      <c r="K35" s="175"/>
    </row>
    <row r="36" spans="1:11" s="151" customFormat="1" ht="82.5" customHeight="1">
      <c r="A36" s="249"/>
      <c r="B36" s="230"/>
      <c r="C36" s="259"/>
      <c r="D36" s="168">
        <v>7857</v>
      </c>
      <c r="E36" s="169" t="s">
        <v>103</v>
      </c>
      <c r="F36" s="77" t="s">
        <v>23</v>
      </c>
      <c r="G36" s="170">
        <v>43282</v>
      </c>
      <c r="H36" s="170">
        <v>43344</v>
      </c>
      <c r="I36" s="174" t="s">
        <v>20</v>
      </c>
      <c r="J36" s="167" t="s">
        <v>33</v>
      </c>
      <c r="K36" s="175"/>
    </row>
    <row r="37" spans="1:11" s="151" customFormat="1" ht="30" customHeight="1">
      <c r="A37" s="249">
        <v>19</v>
      </c>
      <c r="B37" s="260" t="s">
        <v>437</v>
      </c>
      <c r="C37" s="260" t="s">
        <v>439</v>
      </c>
      <c r="D37" s="176">
        <v>27991.6</v>
      </c>
      <c r="E37" s="96" t="s">
        <v>103</v>
      </c>
      <c r="F37" s="14" t="s">
        <v>23</v>
      </c>
      <c r="G37" s="102" t="s">
        <v>27</v>
      </c>
      <c r="H37" s="102" t="s">
        <v>43</v>
      </c>
      <c r="I37" s="102" t="s">
        <v>17</v>
      </c>
      <c r="J37" s="102" t="s">
        <v>33</v>
      </c>
      <c r="K37" s="175"/>
    </row>
    <row r="38" spans="1:11" s="151" customFormat="1" ht="28.5">
      <c r="A38" s="249"/>
      <c r="B38" s="261"/>
      <c r="C38" s="263"/>
      <c r="D38" s="93">
        <v>19040</v>
      </c>
      <c r="E38" s="9" t="s">
        <v>103</v>
      </c>
      <c r="F38" s="10" t="s">
        <v>23</v>
      </c>
      <c r="G38" s="51" t="s">
        <v>16</v>
      </c>
      <c r="H38" s="51" t="s">
        <v>28</v>
      </c>
      <c r="I38" s="51" t="s">
        <v>17</v>
      </c>
      <c r="J38" s="51" t="s">
        <v>33</v>
      </c>
      <c r="K38" s="175"/>
    </row>
    <row r="39" spans="1:11" s="146" customFormat="1" ht="77.25" customHeight="1">
      <c r="A39" s="249"/>
      <c r="B39" s="262"/>
      <c r="C39" s="264"/>
      <c r="D39" s="134">
        <f>97051-D37-D38</f>
        <v>50019.399999999994</v>
      </c>
      <c r="E39" s="71" t="s">
        <v>103</v>
      </c>
      <c r="F39" s="77" t="s">
        <v>23</v>
      </c>
      <c r="G39" s="75" t="s">
        <v>49</v>
      </c>
      <c r="H39" s="75" t="s">
        <v>108</v>
      </c>
      <c r="I39" s="75" t="s">
        <v>17</v>
      </c>
      <c r="J39" s="75" t="s">
        <v>33</v>
      </c>
      <c r="K39" s="175"/>
    </row>
    <row r="40" spans="1:11" s="5" customFormat="1" ht="63" customHeight="1">
      <c r="A40" s="193">
        <v>20</v>
      </c>
      <c r="B40" s="211" t="s">
        <v>436</v>
      </c>
      <c r="C40" s="92" t="s">
        <v>438</v>
      </c>
      <c r="D40" s="93">
        <v>156325</v>
      </c>
      <c r="E40" s="9" t="s">
        <v>103</v>
      </c>
      <c r="F40" s="9" t="s">
        <v>104</v>
      </c>
      <c r="G40" s="51" t="s">
        <v>49</v>
      </c>
      <c r="H40" s="51" t="s">
        <v>73</v>
      </c>
      <c r="I40" s="51" t="s">
        <v>17</v>
      </c>
      <c r="J40" s="51" t="s">
        <v>33</v>
      </c>
      <c r="K40" s="175"/>
    </row>
    <row r="41" spans="1:11" s="151" customFormat="1" ht="100.5">
      <c r="A41" s="75">
        <v>21</v>
      </c>
      <c r="B41" s="161" t="s">
        <v>230</v>
      </c>
      <c r="C41" s="65" t="s">
        <v>231</v>
      </c>
      <c r="D41" s="93">
        <v>360000</v>
      </c>
      <c r="E41" s="9" t="s">
        <v>103</v>
      </c>
      <c r="F41" s="51" t="s">
        <v>50</v>
      </c>
      <c r="G41" s="51" t="s">
        <v>16</v>
      </c>
      <c r="H41" s="51" t="s">
        <v>28</v>
      </c>
      <c r="I41" s="51" t="s">
        <v>17</v>
      </c>
      <c r="J41" s="51" t="s">
        <v>33</v>
      </c>
      <c r="K41" s="175"/>
    </row>
    <row r="42" spans="1:11" s="5" customFormat="1" ht="42.75">
      <c r="A42" s="77">
        <v>22</v>
      </c>
      <c r="B42" s="149" t="s">
        <v>232</v>
      </c>
      <c r="C42" s="10" t="s">
        <v>112</v>
      </c>
      <c r="D42" s="12">
        <v>552250</v>
      </c>
      <c r="E42" s="40" t="s">
        <v>103</v>
      </c>
      <c r="F42" s="40" t="s">
        <v>113</v>
      </c>
      <c r="G42" s="10" t="s">
        <v>49</v>
      </c>
      <c r="H42" s="10" t="s">
        <v>108</v>
      </c>
      <c r="I42" s="10" t="s">
        <v>20</v>
      </c>
      <c r="J42" s="10" t="s">
        <v>33</v>
      </c>
      <c r="K42" s="175"/>
    </row>
    <row r="43" spans="1:11" ht="14.25" customHeight="1">
      <c r="A43" s="77"/>
      <c r="B43" s="39" t="s">
        <v>110</v>
      </c>
      <c r="C43" s="38"/>
      <c r="D43" s="15">
        <f>SUM(D35:D42)</f>
        <v>1176096</v>
      </c>
      <c r="E43" s="7"/>
      <c r="F43" s="7"/>
      <c r="G43" s="7"/>
      <c r="H43" s="7"/>
      <c r="I43" s="7"/>
      <c r="J43" s="7"/>
      <c r="K43" s="120"/>
    </row>
    <row r="44" spans="1:11" ht="14.25">
      <c r="A44" s="77"/>
      <c r="B44" s="268" t="s">
        <v>254</v>
      </c>
      <c r="C44" s="269"/>
      <c r="D44" s="269"/>
      <c r="E44" s="269"/>
      <c r="F44" s="269"/>
      <c r="G44" s="269"/>
      <c r="H44" s="269"/>
      <c r="I44" s="269"/>
      <c r="J44" s="270"/>
      <c r="K44" s="120"/>
    </row>
    <row r="45" spans="1:11" ht="42.75">
      <c r="A45" s="77">
        <v>23</v>
      </c>
      <c r="B45" s="101" t="s">
        <v>235</v>
      </c>
      <c r="C45" s="102" t="s">
        <v>114</v>
      </c>
      <c r="D45" s="99">
        <v>1591.9</v>
      </c>
      <c r="E45" s="100" t="s">
        <v>103</v>
      </c>
      <c r="F45" s="14" t="s">
        <v>23</v>
      </c>
      <c r="G45" s="14" t="s">
        <v>25</v>
      </c>
      <c r="H45" s="14" t="s">
        <v>255</v>
      </c>
      <c r="I45" s="14" t="s">
        <v>20</v>
      </c>
      <c r="J45" s="14" t="s">
        <v>40</v>
      </c>
      <c r="K45" s="120"/>
    </row>
    <row r="46" spans="1:11" ht="28.5">
      <c r="A46" s="77">
        <v>24</v>
      </c>
      <c r="B46" s="28" t="s">
        <v>233</v>
      </c>
      <c r="C46" s="51" t="s">
        <v>234</v>
      </c>
      <c r="D46" s="12">
        <v>3199</v>
      </c>
      <c r="E46" s="40" t="s">
        <v>103</v>
      </c>
      <c r="F46" s="10" t="s">
        <v>23</v>
      </c>
      <c r="G46" s="10" t="s">
        <v>49</v>
      </c>
      <c r="H46" s="10" t="s">
        <v>28</v>
      </c>
      <c r="I46" s="10" t="s">
        <v>20</v>
      </c>
      <c r="J46" s="10" t="s">
        <v>40</v>
      </c>
      <c r="K46" s="122"/>
    </row>
    <row r="47" spans="1:11" ht="42.75">
      <c r="A47" s="77">
        <v>25</v>
      </c>
      <c r="B47" s="101" t="s">
        <v>236</v>
      </c>
      <c r="C47" s="102" t="s">
        <v>112</v>
      </c>
      <c r="D47" s="99">
        <v>13733.7</v>
      </c>
      <c r="E47" s="100" t="s">
        <v>103</v>
      </c>
      <c r="F47" s="100" t="s">
        <v>113</v>
      </c>
      <c r="G47" s="14" t="s">
        <v>25</v>
      </c>
      <c r="H47" s="14" t="s">
        <v>255</v>
      </c>
      <c r="I47" s="14" t="s">
        <v>20</v>
      </c>
      <c r="J47" s="14" t="s">
        <v>40</v>
      </c>
      <c r="K47" s="120"/>
    </row>
    <row r="48" spans="1:11" ht="60.75" customHeight="1">
      <c r="A48" s="77">
        <v>26</v>
      </c>
      <c r="B48" s="18" t="s">
        <v>242</v>
      </c>
      <c r="C48" s="75" t="s">
        <v>331</v>
      </c>
      <c r="D48" s="89">
        <v>17500</v>
      </c>
      <c r="E48" s="17" t="s">
        <v>103</v>
      </c>
      <c r="F48" s="17" t="s">
        <v>113</v>
      </c>
      <c r="G48" s="77" t="s">
        <v>164</v>
      </c>
      <c r="H48" s="77" t="s">
        <v>73</v>
      </c>
      <c r="I48" s="7" t="s">
        <v>20</v>
      </c>
      <c r="J48" s="7" t="s">
        <v>40</v>
      </c>
      <c r="K48" s="120"/>
    </row>
    <row r="49" spans="1:11" ht="29.25" customHeight="1">
      <c r="A49" s="77"/>
      <c r="B49" s="29" t="s">
        <v>110</v>
      </c>
      <c r="C49" s="41"/>
      <c r="D49" s="15">
        <f>SUM(D45:D48)</f>
        <v>36024.6</v>
      </c>
      <c r="E49" s="7"/>
      <c r="F49" s="7"/>
      <c r="G49" s="7"/>
      <c r="H49" s="7"/>
      <c r="I49" s="7"/>
      <c r="J49" s="7"/>
      <c r="K49" s="120"/>
    </row>
    <row r="50" spans="1:11" s="66" customFormat="1" ht="26.25" customHeight="1">
      <c r="A50" s="77"/>
      <c r="B50" s="271" t="s">
        <v>469</v>
      </c>
      <c r="C50" s="272"/>
      <c r="D50" s="272"/>
      <c r="E50" s="272"/>
      <c r="F50" s="272"/>
      <c r="G50" s="272"/>
      <c r="H50" s="272"/>
      <c r="I50" s="272"/>
      <c r="J50" s="273"/>
      <c r="K50" s="121"/>
    </row>
    <row r="51" spans="1:11" s="66" customFormat="1" ht="28.5">
      <c r="A51" s="77">
        <v>27</v>
      </c>
      <c r="B51" s="70" t="s">
        <v>256</v>
      </c>
      <c r="C51" s="71" t="s">
        <v>117</v>
      </c>
      <c r="D51" s="76">
        <v>19800</v>
      </c>
      <c r="E51" s="80" t="s">
        <v>103</v>
      </c>
      <c r="F51" s="77" t="s">
        <v>23</v>
      </c>
      <c r="G51" s="77" t="s">
        <v>28</v>
      </c>
      <c r="H51" s="77" t="s">
        <v>73</v>
      </c>
      <c r="I51" s="77" t="s">
        <v>17</v>
      </c>
      <c r="J51" s="77" t="s">
        <v>125</v>
      </c>
      <c r="K51" s="184"/>
    </row>
    <row r="52" spans="1:11" s="66" customFormat="1" ht="28.5">
      <c r="A52" s="77">
        <v>28</v>
      </c>
      <c r="B52" s="70" t="s">
        <v>417</v>
      </c>
      <c r="C52" s="71" t="s">
        <v>59</v>
      </c>
      <c r="D52" s="76">
        <v>24000</v>
      </c>
      <c r="E52" s="80" t="s">
        <v>103</v>
      </c>
      <c r="F52" s="77" t="s">
        <v>23</v>
      </c>
      <c r="G52" s="77" t="s">
        <v>28</v>
      </c>
      <c r="H52" s="77" t="s">
        <v>73</v>
      </c>
      <c r="I52" s="77" t="s">
        <v>17</v>
      </c>
      <c r="J52" s="77" t="s">
        <v>161</v>
      </c>
      <c r="K52" s="184"/>
    </row>
    <row r="53" spans="1:11" s="66" customFormat="1" ht="28.5">
      <c r="A53" s="77">
        <v>29</v>
      </c>
      <c r="B53" s="70" t="s">
        <v>456</v>
      </c>
      <c r="C53" s="71" t="s">
        <v>457</v>
      </c>
      <c r="D53" s="76">
        <v>6800</v>
      </c>
      <c r="E53" s="80" t="s">
        <v>103</v>
      </c>
      <c r="F53" s="77" t="s">
        <v>23</v>
      </c>
      <c r="G53" s="77" t="s">
        <v>28</v>
      </c>
      <c r="H53" s="77" t="s">
        <v>73</v>
      </c>
      <c r="I53" s="77" t="s">
        <v>17</v>
      </c>
      <c r="J53" s="77" t="s">
        <v>167</v>
      </c>
      <c r="K53" s="184"/>
    </row>
    <row r="54" spans="1:11" s="66" customFormat="1" ht="28.5">
      <c r="A54" s="77">
        <v>30</v>
      </c>
      <c r="B54" s="70" t="s">
        <v>258</v>
      </c>
      <c r="C54" s="71" t="s">
        <v>311</v>
      </c>
      <c r="D54" s="76">
        <v>500</v>
      </c>
      <c r="E54" s="80" t="s">
        <v>103</v>
      </c>
      <c r="F54" s="77" t="s">
        <v>23</v>
      </c>
      <c r="G54" s="77" t="s">
        <v>28</v>
      </c>
      <c r="H54" s="77" t="s">
        <v>73</v>
      </c>
      <c r="I54" s="77" t="s">
        <v>17</v>
      </c>
      <c r="J54" s="77" t="s">
        <v>125</v>
      </c>
      <c r="K54" s="184"/>
    </row>
    <row r="55" spans="1:11" s="66" customFormat="1" ht="28.5">
      <c r="A55" s="77">
        <v>31</v>
      </c>
      <c r="B55" s="70" t="s">
        <v>238</v>
      </c>
      <c r="C55" s="71" t="s">
        <v>59</v>
      </c>
      <c r="D55" s="76">
        <v>18000</v>
      </c>
      <c r="E55" s="80" t="s">
        <v>103</v>
      </c>
      <c r="F55" s="77" t="s">
        <v>23</v>
      </c>
      <c r="G55" s="77" t="s">
        <v>28</v>
      </c>
      <c r="H55" s="77" t="s">
        <v>73</v>
      </c>
      <c r="I55" s="77" t="s">
        <v>17</v>
      </c>
      <c r="J55" s="77" t="s">
        <v>161</v>
      </c>
      <c r="K55" s="184"/>
    </row>
    <row r="56" spans="1:11" s="66" customFormat="1" ht="43.5" customHeight="1">
      <c r="A56" s="77">
        <v>32</v>
      </c>
      <c r="B56" s="70" t="s">
        <v>461</v>
      </c>
      <c r="C56" s="77" t="s">
        <v>152</v>
      </c>
      <c r="D56" s="76">
        <v>12000</v>
      </c>
      <c r="E56" s="80" t="s">
        <v>103</v>
      </c>
      <c r="F56" s="77" t="s">
        <v>455</v>
      </c>
      <c r="G56" s="77" t="s">
        <v>28</v>
      </c>
      <c r="H56" s="77" t="s">
        <v>73</v>
      </c>
      <c r="I56" s="77" t="s">
        <v>17</v>
      </c>
      <c r="J56" s="77" t="s">
        <v>462</v>
      </c>
      <c r="K56" s="184"/>
    </row>
    <row r="57" spans="1:11" s="66" customFormat="1" ht="28.5">
      <c r="A57" s="77">
        <v>33</v>
      </c>
      <c r="B57" s="70" t="s">
        <v>460</v>
      </c>
      <c r="C57" s="192" t="s">
        <v>115</v>
      </c>
      <c r="D57" s="76">
        <v>6000</v>
      </c>
      <c r="E57" s="80" t="s">
        <v>103</v>
      </c>
      <c r="F57" s="77" t="s">
        <v>23</v>
      </c>
      <c r="G57" s="77" t="s">
        <v>28</v>
      </c>
      <c r="H57" s="77" t="s">
        <v>73</v>
      </c>
      <c r="I57" s="77" t="s">
        <v>17</v>
      </c>
      <c r="J57" s="77" t="s">
        <v>161</v>
      </c>
      <c r="K57" s="184"/>
    </row>
    <row r="58" spans="1:11" s="66" customFormat="1" ht="28.5">
      <c r="A58" s="77">
        <v>34</v>
      </c>
      <c r="B58" s="70" t="s">
        <v>237</v>
      </c>
      <c r="C58" s="71" t="s">
        <v>327</v>
      </c>
      <c r="D58" s="76">
        <v>49400</v>
      </c>
      <c r="E58" s="80" t="s">
        <v>103</v>
      </c>
      <c r="F58" s="77" t="s">
        <v>23</v>
      </c>
      <c r="G58" s="77" t="s">
        <v>28</v>
      </c>
      <c r="H58" s="77" t="s">
        <v>73</v>
      </c>
      <c r="I58" s="77" t="s">
        <v>17</v>
      </c>
      <c r="J58" s="77" t="s">
        <v>161</v>
      </c>
      <c r="K58" s="184"/>
    </row>
    <row r="59" spans="1:11" s="66" customFormat="1" ht="28.5">
      <c r="A59" s="77">
        <v>35</v>
      </c>
      <c r="B59" s="70" t="s">
        <v>459</v>
      </c>
      <c r="C59" s="71" t="s">
        <v>424</v>
      </c>
      <c r="D59" s="76">
        <v>19800</v>
      </c>
      <c r="E59" s="80" t="s">
        <v>103</v>
      </c>
      <c r="F59" s="77" t="s">
        <v>23</v>
      </c>
      <c r="G59" s="77" t="s">
        <v>28</v>
      </c>
      <c r="H59" s="77" t="s">
        <v>73</v>
      </c>
      <c r="I59" s="77" t="s">
        <v>17</v>
      </c>
      <c r="J59" s="77" t="s">
        <v>161</v>
      </c>
      <c r="K59" s="184"/>
    </row>
    <row r="60" spans="1:11" s="66" customFormat="1" ht="28.5">
      <c r="A60" s="77">
        <v>36</v>
      </c>
      <c r="B60" s="70" t="s">
        <v>458</v>
      </c>
      <c r="C60" s="71" t="s">
        <v>424</v>
      </c>
      <c r="D60" s="76">
        <v>34000</v>
      </c>
      <c r="E60" s="80" t="s">
        <v>103</v>
      </c>
      <c r="F60" s="77" t="s">
        <v>23</v>
      </c>
      <c r="G60" s="77" t="s">
        <v>28</v>
      </c>
      <c r="H60" s="77" t="s">
        <v>73</v>
      </c>
      <c r="I60" s="77" t="s">
        <v>17</v>
      </c>
      <c r="J60" s="77" t="s">
        <v>161</v>
      </c>
      <c r="K60" s="184"/>
    </row>
    <row r="61" spans="1:11" s="66" customFormat="1" ht="28.5">
      <c r="A61" s="77">
        <v>37</v>
      </c>
      <c r="B61" s="70" t="s">
        <v>116</v>
      </c>
      <c r="C61" s="192" t="s">
        <v>114</v>
      </c>
      <c r="D61" s="76">
        <v>51000</v>
      </c>
      <c r="E61" s="80" t="s">
        <v>103</v>
      </c>
      <c r="F61" s="77" t="s">
        <v>23</v>
      </c>
      <c r="G61" s="77" t="s">
        <v>28</v>
      </c>
      <c r="H61" s="77" t="s">
        <v>73</v>
      </c>
      <c r="I61" s="77" t="s">
        <v>17</v>
      </c>
      <c r="J61" s="77" t="s">
        <v>125</v>
      </c>
      <c r="K61" s="184"/>
    </row>
    <row r="62" spans="1:11" s="66" customFormat="1" ht="28.5">
      <c r="A62" s="77">
        <v>38</v>
      </c>
      <c r="B62" s="70" t="s">
        <v>239</v>
      </c>
      <c r="C62" s="192" t="s">
        <v>240</v>
      </c>
      <c r="D62" s="76">
        <v>6000</v>
      </c>
      <c r="E62" s="80" t="s">
        <v>103</v>
      </c>
      <c r="F62" s="80" t="s">
        <v>113</v>
      </c>
      <c r="G62" s="77" t="s">
        <v>28</v>
      </c>
      <c r="H62" s="77" t="s">
        <v>73</v>
      </c>
      <c r="I62" s="77" t="s">
        <v>20</v>
      </c>
      <c r="J62" s="77" t="s">
        <v>21</v>
      </c>
      <c r="K62" s="184"/>
    </row>
    <row r="63" spans="1:11" s="66" customFormat="1" ht="28.5">
      <c r="A63" s="77">
        <v>39</v>
      </c>
      <c r="B63" s="70" t="s">
        <v>241</v>
      </c>
      <c r="C63" s="192" t="s">
        <v>112</v>
      </c>
      <c r="D63" s="76">
        <v>9000</v>
      </c>
      <c r="E63" s="80" t="s">
        <v>103</v>
      </c>
      <c r="F63" s="80" t="s">
        <v>113</v>
      </c>
      <c r="G63" s="77" t="s">
        <v>28</v>
      </c>
      <c r="H63" s="77" t="s">
        <v>73</v>
      </c>
      <c r="I63" s="77" t="s">
        <v>20</v>
      </c>
      <c r="J63" s="77" t="s">
        <v>21</v>
      </c>
      <c r="K63" s="184"/>
    </row>
    <row r="64" spans="1:11" s="66" customFormat="1" ht="28.5">
      <c r="A64" s="77">
        <v>40</v>
      </c>
      <c r="B64" s="70" t="s">
        <v>453</v>
      </c>
      <c r="C64" s="71" t="s">
        <v>454</v>
      </c>
      <c r="D64" s="76">
        <v>15000</v>
      </c>
      <c r="E64" s="80" t="s">
        <v>103</v>
      </c>
      <c r="F64" s="80" t="s">
        <v>455</v>
      </c>
      <c r="G64" s="77" t="s">
        <v>36</v>
      </c>
      <c r="H64" s="77" t="s">
        <v>73</v>
      </c>
      <c r="I64" s="77" t="s">
        <v>20</v>
      </c>
      <c r="J64" s="77" t="s">
        <v>21</v>
      </c>
      <c r="K64" s="184"/>
    </row>
    <row r="65" spans="1:11" s="66" customFormat="1" ht="42.75">
      <c r="A65" s="77">
        <v>41</v>
      </c>
      <c r="B65" s="101" t="s">
        <v>119</v>
      </c>
      <c r="C65" s="96" t="s">
        <v>156</v>
      </c>
      <c r="D65" s="99">
        <v>35544.54</v>
      </c>
      <c r="E65" s="100" t="s">
        <v>103</v>
      </c>
      <c r="F65" s="14" t="s">
        <v>23</v>
      </c>
      <c r="G65" s="14" t="s">
        <v>19</v>
      </c>
      <c r="H65" s="14" t="s">
        <v>49</v>
      </c>
      <c r="I65" s="14" t="s">
        <v>20</v>
      </c>
      <c r="J65" s="14" t="s">
        <v>161</v>
      </c>
      <c r="K65" s="184"/>
    </row>
    <row r="66" spans="1:11" s="66" customFormat="1" ht="42" customHeight="1">
      <c r="A66" s="77">
        <v>42</v>
      </c>
      <c r="B66" s="70" t="s">
        <v>257</v>
      </c>
      <c r="C66" s="71" t="s">
        <v>311</v>
      </c>
      <c r="D66" s="76">
        <v>300</v>
      </c>
      <c r="E66" s="80" t="s">
        <v>103</v>
      </c>
      <c r="F66" s="77" t="s">
        <v>23</v>
      </c>
      <c r="G66" s="77" t="s">
        <v>28</v>
      </c>
      <c r="H66" s="77" t="s">
        <v>73</v>
      </c>
      <c r="I66" s="77" t="s">
        <v>17</v>
      </c>
      <c r="J66" s="77" t="s">
        <v>125</v>
      </c>
      <c r="K66" s="184"/>
    </row>
    <row r="67" spans="1:11" ht="26.25" customHeight="1">
      <c r="A67" s="77"/>
      <c r="B67" s="29" t="s">
        <v>110</v>
      </c>
      <c r="C67" s="19"/>
      <c r="D67" s="15">
        <f>SUM(D51:D66)</f>
        <v>307144.54</v>
      </c>
      <c r="E67" s="7"/>
      <c r="F67" s="7"/>
      <c r="G67" s="7"/>
      <c r="H67" s="7"/>
      <c r="I67" s="7"/>
      <c r="J67" s="7"/>
      <c r="K67" s="120"/>
    </row>
    <row r="68" spans="1:11" ht="26.25" customHeight="1">
      <c r="A68" s="77"/>
      <c r="B68" s="250" t="s">
        <v>470</v>
      </c>
      <c r="C68" s="251"/>
      <c r="D68" s="251"/>
      <c r="E68" s="251"/>
      <c r="F68" s="251"/>
      <c r="G68" s="251"/>
      <c r="H68" s="251"/>
      <c r="I68" s="251"/>
      <c r="J68" s="252"/>
      <c r="K68" s="120"/>
    </row>
    <row r="69" spans="1:11" ht="144">
      <c r="A69" s="77">
        <v>43</v>
      </c>
      <c r="B69" s="18" t="s">
        <v>292</v>
      </c>
      <c r="C69" s="19" t="s">
        <v>332</v>
      </c>
      <c r="D69" s="84">
        <v>19900</v>
      </c>
      <c r="E69" s="55" t="s">
        <v>103</v>
      </c>
      <c r="F69" s="55" t="s">
        <v>290</v>
      </c>
      <c r="G69" s="55" t="s">
        <v>28</v>
      </c>
      <c r="H69" s="55" t="s">
        <v>108</v>
      </c>
      <c r="I69" s="54" t="s">
        <v>17</v>
      </c>
      <c r="J69" s="55" t="s">
        <v>142</v>
      </c>
      <c r="K69" s="184"/>
    </row>
    <row r="70" spans="1:11" ht="28.5">
      <c r="A70" s="77">
        <v>44</v>
      </c>
      <c r="B70" s="70" t="s">
        <v>402</v>
      </c>
      <c r="C70" s="71" t="s">
        <v>403</v>
      </c>
      <c r="D70" s="76">
        <v>43200</v>
      </c>
      <c r="E70" s="80" t="s">
        <v>103</v>
      </c>
      <c r="F70" s="80" t="s">
        <v>113</v>
      </c>
      <c r="G70" s="80" t="s">
        <v>28</v>
      </c>
      <c r="H70" s="80" t="s">
        <v>108</v>
      </c>
      <c r="I70" s="77" t="s">
        <v>20</v>
      </c>
      <c r="J70" s="80" t="s">
        <v>142</v>
      </c>
      <c r="K70" s="184"/>
    </row>
    <row r="71" spans="1:11" ht="14.25">
      <c r="A71" s="54"/>
      <c r="B71" s="29" t="s">
        <v>110</v>
      </c>
      <c r="C71" s="19"/>
      <c r="D71" s="15">
        <f>SUM(D69:D70)</f>
        <v>63100</v>
      </c>
      <c r="E71" s="7"/>
      <c r="F71" s="7"/>
      <c r="G71" s="7"/>
      <c r="H71" s="7"/>
      <c r="I71" s="7"/>
      <c r="J71" s="7"/>
      <c r="K71" s="120"/>
    </row>
    <row r="72" spans="1:10" s="30" customFormat="1" ht="14.25">
      <c r="A72" s="59"/>
      <c r="B72" s="35"/>
      <c r="C72" s="31"/>
      <c r="D72" s="43"/>
      <c r="E72" s="69"/>
      <c r="F72" s="69"/>
      <c r="G72" s="69"/>
      <c r="H72" s="69"/>
      <c r="I72" s="69"/>
      <c r="J72" s="69"/>
    </row>
    <row r="73" spans="1:10" s="30" customFormat="1" ht="14.25">
      <c r="A73" s="60"/>
      <c r="B73" s="203" t="s">
        <v>495</v>
      </c>
      <c r="C73" s="31"/>
      <c r="D73" s="32"/>
      <c r="E73" s="33"/>
      <c r="F73" s="34"/>
      <c r="G73" s="33"/>
      <c r="H73" s="33"/>
      <c r="I73" s="69"/>
      <c r="J73" s="69"/>
    </row>
    <row r="74" spans="1:10" s="30" customFormat="1" ht="14.25">
      <c r="A74" s="60"/>
      <c r="B74" s="203" t="s">
        <v>496</v>
      </c>
      <c r="C74" s="31"/>
      <c r="D74" s="32"/>
      <c r="E74" s="33"/>
      <c r="F74" s="34"/>
      <c r="G74" s="33"/>
      <c r="H74" s="33"/>
      <c r="I74" s="69"/>
      <c r="J74" s="69"/>
    </row>
    <row r="75" spans="1:10" s="30" customFormat="1" ht="14.25">
      <c r="A75" s="60"/>
      <c r="B75" s="203"/>
      <c r="C75" s="31"/>
      <c r="D75" s="231" t="s">
        <v>63</v>
      </c>
      <c r="E75" s="232"/>
      <c r="F75" s="21"/>
      <c r="G75" s="22" t="s">
        <v>65</v>
      </c>
      <c r="H75" s="67"/>
      <c r="I75" s="69"/>
      <c r="J75" s="69"/>
    </row>
    <row r="76" spans="1:10" s="30" customFormat="1" ht="14.25">
      <c r="A76" s="60"/>
      <c r="B76" s="203"/>
      <c r="C76" s="31"/>
      <c r="D76" s="67"/>
      <c r="E76" s="67"/>
      <c r="F76" s="10"/>
      <c r="G76" s="241" t="s">
        <v>64</v>
      </c>
      <c r="H76" s="242"/>
      <c r="I76" s="69"/>
      <c r="J76" s="69"/>
    </row>
    <row r="77" spans="1:10" s="30" customFormat="1" ht="14.25">
      <c r="A77" s="60"/>
      <c r="B77" s="203" t="s">
        <v>60</v>
      </c>
      <c r="C77" s="31"/>
      <c r="D77" s="67"/>
      <c r="E77" s="67"/>
      <c r="F77" s="77"/>
      <c r="G77" s="49"/>
      <c r="H77" s="67"/>
      <c r="I77" s="69"/>
      <c r="J77" s="69"/>
    </row>
    <row r="78" spans="1:10" s="30" customFormat="1" ht="14.25">
      <c r="A78" s="60"/>
      <c r="B78" s="203" t="s">
        <v>61</v>
      </c>
      <c r="C78" s="31"/>
      <c r="D78" s="67"/>
      <c r="E78" s="67"/>
      <c r="F78" s="67"/>
      <c r="G78" s="67"/>
      <c r="H78" s="67"/>
      <c r="I78" s="69"/>
      <c r="J78" s="69"/>
    </row>
    <row r="79" spans="1:10" ht="14.25">
      <c r="A79" s="60"/>
      <c r="B79" s="203"/>
      <c r="C79" s="31"/>
      <c r="D79" s="67"/>
      <c r="E79" s="67"/>
      <c r="F79" s="67"/>
      <c r="G79" s="67"/>
      <c r="H79" s="67"/>
      <c r="I79" s="5"/>
      <c r="J79" s="5"/>
    </row>
    <row r="80" spans="1:10" ht="14.25">
      <c r="A80" s="60"/>
      <c r="B80" s="203"/>
      <c r="C80" s="31"/>
      <c r="D80" s="67"/>
      <c r="E80" s="67"/>
      <c r="F80" s="67"/>
      <c r="G80" s="67"/>
      <c r="H80" s="67"/>
      <c r="I80" s="5"/>
      <c r="J80" s="5"/>
    </row>
    <row r="81" spans="1:10" ht="14.25">
      <c r="A81" s="60"/>
      <c r="B81" s="203" t="s">
        <v>375</v>
      </c>
      <c r="C81" s="203" t="s">
        <v>374</v>
      </c>
      <c r="D81" s="32"/>
      <c r="E81" s="33"/>
      <c r="F81" s="34"/>
      <c r="G81" s="33"/>
      <c r="H81" s="33"/>
      <c r="I81" s="5"/>
      <c r="J81" s="5"/>
    </row>
    <row r="82" spans="1:10" ht="14.25">
      <c r="A82" s="60"/>
      <c r="B82" s="203" t="s">
        <v>62</v>
      </c>
      <c r="C82" s="203" t="s">
        <v>376</v>
      </c>
      <c r="D82" s="32"/>
      <c r="E82" s="33"/>
      <c r="F82" s="34"/>
      <c r="G82" s="33"/>
      <c r="H82" s="33"/>
      <c r="I82" s="5"/>
      <c r="J82" s="5"/>
    </row>
    <row r="83" spans="1:10" ht="14.25">
      <c r="A83" s="60"/>
      <c r="B83" s="203"/>
      <c r="C83" s="31"/>
      <c r="D83" s="32"/>
      <c r="E83" s="33"/>
      <c r="F83" s="34"/>
      <c r="G83" s="33"/>
      <c r="H83" s="33"/>
      <c r="I83" s="5"/>
      <c r="J83" s="5"/>
    </row>
    <row r="84" spans="1:10" ht="14.25">
      <c r="A84" s="60"/>
      <c r="B84" s="203"/>
      <c r="C84" s="31"/>
      <c r="D84" s="32"/>
      <c r="E84" s="33"/>
      <c r="F84" s="34"/>
      <c r="G84" s="33"/>
      <c r="H84" s="33"/>
      <c r="I84" s="5"/>
      <c r="J84" s="5"/>
    </row>
    <row r="85" spans="1:10" ht="14.25">
      <c r="A85" s="61"/>
      <c r="C85" s="5"/>
      <c r="D85" s="5"/>
      <c r="E85" s="5"/>
      <c r="F85" s="5"/>
      <c r="G85" s="5"/>
      <c r="H85" s="5"/>
      <c r="I85" s="5"/>
      <c r="J85" s="5"/>
    </row>
    <row r="86" spans="1:10" ht="14.25">
      <c r="A86" s="61"/>
      <c r="C86" s="5"/>
      <c r="D86" s="5"/>
      <c r="E86" s="5"/>
      <c r="F86" s="5"/>
      <c r="G86" s="5"/>
      <c r="H86" s="5"/>
      <c r="I86" s="5"/>
      <c r="J86" s="5"/>
    </row>
    <row r="87" spans="1:10" ht="14.25">
      <c r="A87" s="61"/>
      <c r="B87" s="5"/>
      <c r="C87" s="5"/>
      <c r="D87" s="5"/>
      <c r="E87" s="5"/>
      <c r="F87" s="5"/>
      <c r="G87" s="5"/>
      <c r="H87" s="5"/>
      <c r="I87" s="5"/>
      <c r="J87" s="5"/>
    </row>
    <row r="88" spans="1:10" ht="14.25">
      <c r="A88" s="61"/>
      <c r="B88" s="5"/>
      <c r="C88" s="5"/>
      <c r="D88" s="5"/>
      <c r="E88" s="5"/>
      <c r="F88" s="5"/>
      <c r="G88" s="5"/>
      <c r="H88" s="5"/>
      <c r="I88" s="5"/>
      <c r="J88" s="5"/>
    </row>
    <row r="89" spans="1:10" ht="14.25">
      <c r="A89" s="61"/>
      <c r="B89" s="5"/>
      <c r="C89" s="5"/>
      <c r="D89" s="5"/>
      <c r="E89" s="5"/>
      <c r="F89" s="5"/>
      <c r="G89" s="5"/>
      <c r="H89" s="5"/>
      <c r="I89" s="5"/>
      <c r="J89" s="5"/>
    </row>
    <row r="90" spans="1:10" ht="14.25">
      <c r="A90" s="61"/>
      <c r="B90" s="5"/>
      <c r="C90" s="5"/>
      <c r="D90" s="5"/>
      <c r="E90" s="5"/>
      <c r="F90" s="5"/>
      <c r="G90" s="5"/>
      <c r="H90" s="5"/>
      <c r="I90" s="5"/>
      <c r="J90" s="5"/>
    </row>
    <row r="91" spans="1:10" ht="14.25">
      <c r="A91" s="61"/>
      <c r="B91" s="5"/>
      <c r="C91" s="5"/>
      <c r="D91" s="5"/>
      <c r="E91" s="5"/>
      <c r="F91" s="5"/>
      <c r="G91" s="5"/>
      <c r="H91" s="5"/>
      <c r="I91" s="5"/>
      <c r="J91" s="5"/>
    </row>
    <row r="92" spans="1:10" ht="14.25">
      <c r="A92" s="61"/>
      <c r="B92" s="5"/>
      <c r="C92" s="5"/>
      <c r="D92" s="5"/>
      <c r="E92" s="5"/>
      <c r="F92" s="5"/>
      <c r="G92" s="5"/>
      <c r="H92" s="5"/>
      <c r="I92" s="5"/>
      <c r="J92" s="5"/>
    </row>
    <row r="93" spans="1:10" ht="14.25">
      <c r="A93" s="61"/>
      <c r="B93" s="5"/>
      <c r="C93" s="5"/>
      <c r="D93" s="5"/>
      <c r="E93" s="5"/>
      <c r="F93" s="5"/>
      <c r="G93" s="5"/>
      <c r="H93" s="5"/>
      <c r="I93" s="5"/>
      <c r="J93" s="5"/>
    </row>
    <row r="94" spans="1:10" ht="14.25">
      <c r="A94" s="61"/>
      <c r="B94" s="5"/>
      <c r="C94" s="5"/>
      <c r="D94" s="5"/>
      <c r="E94" s="5"/>
      <c r="F94" s="5"/>
      <c r="G94" s="5"/>
      <c r="H94" s="5"/>
      <c r="I94" s="5"/>
      <c r="J94" s="5"/>
    </row>
    <row r="95" spans="1:10" ht="14.25">
      <c r="A95" s="61"/>
      <c r="B95" s="5"/>
      <c r="C95" s="5"/>
      <c r="D95" s="5"/>
      <c r="E95" s="5"/>
      <c r="F95" s="5"/>
      <c r="G95" s="5"/>
      <c r="H95" s="5"/>
      <c r="I95" s="5"/>
      <c r="J95" s="5"/>
    </row>
    <row r="96" spans="1:10" ht="14.25">
      <c r="A96" s="61"/>
      <c r="B96" s="5"/>
      <c r="C96" s="5"/>
      <c r="D96" s="5"/>
      <c r="E96" s="5"/>
      <c r="F96" s="5"/>
      <c r="G96" s="5"/>
      <c r="H96" s="5"/>
      <c r="I96" s="5"/>
      <c r="J96" s="5"/>
    </row>
    <row r="97" spans="1:10" ht="14.25">
      <c r="A97" s="61"/>
      <c r="B97" s="5"/>
      <c r="C97" s="5"/>
      <c r="D97" s="5"/>
      <c r="E97" s="5"/>
      <c r="F97" s="5"/>
      <c r="G97" s="5"/>
      <c r="H97" s="5"/>
      <c r="I97" s="5"/>
      <c r="J97" s="5"/>
    </row>
    <row r="98" spans="1:10" ht="14.25">
      <c r="A98" s="61"/>
      <c r="B98" s="5"/>
      <c r="C98" s="5"/>
      <c r="D98" s="5"/>
      <c r="E98" s="5"/>
      <c r="F98" s="5"/>
      <c r="G98" s="5"/>
      <c r="H98" s="5"/>
      <c r="I98" s="5"/>
      <c r="J98" s="5"/>
    </row>
    <row r="99" spans="1:10" ht="14.25">
      <c r="A99" s="61"/>
      <c r="B99" s="5"/>
      <c r="C99" s="5"/>
      <c r="D99" s="5"/>
      <c r="E99" s="5"/>
      <c r="F99" s="5"/>
      <c r="G99" s="5"/>
      <c r="H99" s="5"/>
      <c r="I99" s="5"/>
      <c r="J99" s="5"/>
    </row>
    <row r="100" spans="1:10" ht="14.25">
      <c r="A100" s="61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4.25">
      <c r="A101" s="61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4.25">
      <c r="A102" s="61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4.25">
      <c r="A103" s="61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4.25">
      <c r="A104" s="61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4.25">
      <c r="A105" s="61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4.25">
      <c r="A106" s="61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4.25">
      <c r="A107" s="61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4.25">
      <c r="A108" s="61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4.25">
      <c r="A109" s="61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4.25">
      <c r="A110" s="61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4.25">
      <c r="A111" s="61"/>
      <c r="B111" s="5"/>
      <c r="C111" s="5"/>
      <c r="D111" s="5"/>
      <c r="E111" s="5"/>
      <c r="F111" s="5"/>
      <c r="G111" s="5"/>
      <c r="H111" s="5"/>
      <c r="I111" s="5"/>
      <c r="J111" s="5"/>
    </row>
  </sheetData>
  <sheetProtection/>
  <autoFilter ref="A10:J71"/>
  <mergeCells count="19">
    <mergeCell ref="C37:C39"/>
    <mergeCell ref="G3:J3"/>
    <mergeCell ref="G1:J1"/>
    <mergeCell ref="G2:J2"/>
    <mergeCell ref="G76:H76"/>
    <mergeCell ref="B25:J25"/>
    <mergeCell ref="B34:J34"/>
    <mergeCell ref="B44:J44"/>
    <mergeCell ref="B50:J50"/>
    <mergeCell ref="A35:A36"/>
    <mergeCell ref="A37:A39"/>
    <mergeCell ref="B68:J68"/>
    <mergeCell ref="D75:E75"/>
    <mergeCell ref="A8:J8"/>
    <mergeCell ref="B11:J11"/>
    <mergeCell ref="B28:J28"/>
    <mergeCell ref="B35:B36"/>
    <mergeCell ref="C35:C36"/>
    <mergeCell ref="B37:B39"/>
  </mergeCells>
  <printOptions/>
  <pageMargins left="0.5118110236220472" right="0.31496062992125984" top="0.35433070866141736" bottom="0.35433070866141736" header="0.31496062992125984" footer="0.31496062992125984"/>
  <pageSetup firstPageNumber="1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2017-10-17T13:59:30Z</dcterms:modified>
  <cp:category/>
  <cp:version/>
  <cp:contentType/>
  <cp:contentStatus/>
</cp:coreProperties>
</file>