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2'!$A$2:$L$59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<sst xmlns="http://schemas.openxmlformats.org/spreadsheetml/2006/main" count="59" uniqueCount="54">
  <si>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</si>
  <si>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</si>
  <si>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</si>
  <si>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1.01.-31.08.2021
</t>
  </si>
  <si>
    <t xml:space="preserve">
Realizări 1.01.-31.08.2022
</t>
  </si>
  <si>
    <t xml:space="preserve"> Diferenţe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</si>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</sst>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2\08%20august%202022\BGC%20-%2031%20august%20%202022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22 "/>
      <sheetName val="UAT august 2022"/>
      <sheetName val="consolidari august"/>
      <sheetName val="iulie 2022  (valori)"/>
      <sheetName val="UAT iulie 2022 (valori)"/>
      <sheetName val="iunie 2022 (valori)"/>
      <sheetName val="UAT iunie 2022 (valori)"/>
      <sheetName val="Sinteza - An 2"/>
      <sheetName val="Sinteza - An 2 (engleza)"/>
      <sheetName val="2022 Engl"/>
      <sheetName val="2021 - 2022"/>
      <sheetName val="Progr.31.08.2022.(Liliana)"/>
      <sheetName val="Sinteza - Anexa program anual"/>
      <sheetName val="program %.exec"/>
      <sheetName val="Sinteza-anexa program 9 luni "/>
      <sheetName val="program 9 luni .%.exec "/>
      <sheetName val="Sinteza-Anexa program 6 luni"/>
      <sheetName val="progr 6 luni % execuție  "/>
      <sheetName val="dob_trez"/>
      <sheetName val="SPECIAL_CNAIR"/>
      <sheetName val="CNAIR_ex"/>
      <sheetName val="august 2021 "/>
      <sheetName val="august 2021 leg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41"/>
  <sheetViews>
    <sheetView showZeros="0" tabSelected="1" view="pageBreakPreview" zoomScale="75" zoomScaleNormal="75" zoomScaleSheetLayoutView="75" zoomScalePageLayoutView="0" workbookViewId="0" topLeftCell="A37">
      <selection activeCell="S48" sqref="S48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5" t="s">
        <v>3</v>
      </c>
      <c r="C7" s="95"/>
      <c r="D7" s="95"/>
      <c r="E7" s="15"/>
      <c r="F7" s="16"/>
      <c r="G7" s="95" t="s">
        <v>4</v>
      </c>
      <c r="H7" s="95"/>
      <c r="I7" s="95"/>
      <c r="J7" s="17"/>
      <c r="K7" s="96" t="s">
        <v>5</v>
      </c>
      <c r="L7" s="97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1181917.9</v>
      </c>
      <c r="C10" s="31"/>
      <c r="D10" s="31"/>
      <c r="E10" s="31"/>
      <c r="F10" s="31"/>
      <c r="G10" s="31">
        <v>1372500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240805.81850608002</v>
      </c>
      <c r="C12" s="38">
        <f>B12/$B$10*100</f>
        <v>20.37415784176549</v>
      </c>
      <c r="D12" s="38">
        <f>B12/B$12*100</f>
        <v>100</v>
      </c>
      <c r="E12" s="38"/>
      <c r="F12" s="38"/>
      <c r="G12" s="37">
        <f>G13+G30+G31+G33+G34+G32+G35+G36+G37+G29</f>
        <v>293854.2759297601</v>
      </c>
      <c r="H12" s="38">
        <f>G12/$G$10*100</f>
        <v>21.410147608725687</v>
      </c>
      <c r="I12" s="38">
        <f aca="true" t="shared" si="0" ref="I12:I32">G12/G$12*100</f>
        <v>100</v>
      </c>
      <c r="J12" s="38"/>
      <c r="K12" s="38">
        <f aca="true" t="shared" si="1" ref="K12:K28">G12-B12</f>
        <v>53048.457423680054</v>
      </c>
      <c r="L12" s="39">
        <f aca="true" t="shared" si="2" ref="L12:L28">G12/B12-1</f>
        <v>0.2202955798692241</v>
      </c>
    </row>
    <row r="13" spans="1:12" s="44" customFormat="1" ht="24.75" customHeight="1">
      <c r="A13" s="40" t="s">
        <v>12</v>
      </c>
      <c r="B13" s="41">
        <f>B14+B27+B28</f>
        <v>222805.03839208</v>
      </c>
      <c r="C13" s="42">
        <f>B13/$B$10*100</f>
        <v>18.851143416313434</v>
      </c>
      <c r="D13" s="42">
        <f>B13/B$12*100</f>
        <v>92.52477360153758</v>
      </c>
      <c r="E13" s="42"/>
      <c r="F13" s="42"/>
      <c r="G13" s="41">
        <f>G14+G27+G28</f>
        <v>272109.87031476</v>
      </c>
      <c r="H13" s="42">
        <f>G13/$G$10*100</f>
        <v>19.82585576063825</v>
      </c>
      <c r="I13" s="42">
        <f t="shared" si="0"/>
        <v>92.6002759203689</v>
      </c>
      <c r="J13" s="42"/>
      <c r="K13" s="42">
        <f t="shared" si="1"/>
        <v>49304.83192268002</v>
      </c>
      <c r="L13" s="43">
        <f t="shared" si="2"/>
        <v>0.22129136880610445</v>
      </c>
    </row>
    <row r="14" spans="1:12" s="44" customFormat="1" ht="25.5" customHeight="1">
      <c r="A14" s="45" t="s">
        <v>13</v>
      </c>
      <c r="B14" s="41">
        <f>B15+B19+B20+B25+B26</f>
        <v>120479.118968</v>
      </c>
      <c r="C14" s="42">
        <f>B14/$B$10*100</f>
        <v>10.193526891165622</v>
      </c>
      <c r="D14" s="42">
        <f aca="true" t="shared" si="3" ref="D14:D34">B14/B$12*100</f>
        <v>50.031647788011426</v>
      </c>
      <c r="E14" s="42"/>
      <c r="F14" s="42"/>
      <c r="G14" s="41">
        <f>G15+G19+G20+G25+G26</f>
        <v>152207.12352999998</v>
      </c>
      <c r="H14" s="42">
        <f>G14/$G$10*100</f>
        <v>11.089772206193077</v>
      </c>
      <c r="I14" s="42">
        <f t="shared" si="0"/>
        <v>51.79680406160978</v>
      </c>
      <c r="J14" s="42"/>
      <c r="K14" s="42">
        <f t="shared" si="1"/>
        <v>31728.004561999987</v>
      </c>
      <c r="L14" s="43">
        <f t="shared" si="2"/>
        <v>0.26334857719558147</v>
      </c>
    </row>
    <row r="15" spans="1:12" s="44" customFormat="1" ht="40.5" customHeight="1">
      <c r="A15" s="46" t="s">
        <v>14</v>
      </c>
      <c r="B15" s="41">
        <f>B16+B17+B18</f>
        <v>34878.908504</v>
      </c>
      <c r="C15" s="42">
        <f>B15/$B$10*100</f>
        <v>2.9510432580807855</v>
      </c>
      <c r="D15" s="42">
        <f t="shared" si="3"/>
        <v>14.484246568618255</v>
      </c>
      <c r="E15" s="42"/>
      <c r="F15" s="42"/>
      <c r="G15" s="41">
        <f>G16+G17+G18</f>
        <v>43363.596</v>
      </c>
      <c r="H15" s="42">
        <f>G15/$G$10*100</f>
        <v>3.1594605464480874</v>
      </c>
      <c r="I15" s="42">
        <f t="shared" si="0"/>
        <v>14.756836824237734</v>
      </c>
      <c r="J15" s="42"/>
      <c r="K15" s="42">
        <f t="shared" si="1"/>
        <v>8484.687495999999</v>
      </c>
      <c r="L15" s="43">
        <f t="shared" si="2"/>
        <v>0.24326126762329592</v>
      </c>
    </row>
    <row r="16" spans="1:12" ht="25.5" customHeight="1">
      <c r="A16" s="47" t="s">
        <v>15</v>
      </c>
      <c r="B16" s="48">
        <v>13322.288</v>
      </c>
      <c r="C16" s="48">
        <f aca="true" t="shared" si="4" ref="C16:C28">B16/$B$10*100</f>
        <v>1.1271754154835967</v>
      </c>
      <c r="D16" s="48">
        <f t="shared" si="3"/>
        <v>5.532377947779377</v>
      </c>
      <c r="E16" s="48"/>
      <c r="F16" s="48"/>
      <c r="G16" s="48">
        <v>17981.217</v>
      </c>
      <c r="H16" s="48">
        <f aca="true" t="shared" si="5" ref="H16:H28">G16/$G$10*100</f>
        <v>1.3101068852459017</v>
      </c>
      <c r="I16" s="48">
        <f t="shared" si="0"/>
        <v>6.119093194443781</v>
      </c>
      <c r="J16" s="48"/>
      <c r="K16" s="48">
        <f t="shared" si="1"/>
        <v>4658.929</v>
      </c>
      <c r="L16" s="49">
        <f t="shared" si="2"/>
        <v>0.349709374245625</v>
      </c>
    </row>
    <row r="17" spans="1:12" ht="18" customHeight="1">
      <c r="A17" s="47" t="s">
        <v>16</v>
      </c>
      <c r="B17" s="48">
        <v>18777.773504</v>
      </c>
      <c r="C17" s="48">
        <f t="shared" si="4"/>
        <v>1.588754473047578</v>
      </c>
      <c r="D17" s="48">
        <f t="shared" si="3"/>
        <v>7.797890275448592</v>
      </c>
      <c r="E17" s="48"/>
      <c r="F17" s="48"/>
      <c r="G17" s="48">
        <v>22081.728</v>
      </c>
      <c r="H17" s="48">
        <f t="shared" si="5"/>
        <v>1.6088690710382512</v>
      </c>
      <c r="I17" s="48">
        <f>G17/G$12*100</f>
        <v>7.514516482747452</v>
      </c>
      <c r="J17" s="48"/>
      <c r="K17" s="48">
        <f t="shared" si="1"/>
        <v>3303.9544959999985</v>
      </c>
      <c r="L17" s="49">
        <f t="shared" si="2"/>
        <v>0.17595027947781983</v>
      </c>
    </row>
    <row r="18" spans="1:12" ht="31.5" customHeight="1">
      <c r="A18" s="50" t="s">
        <v>17</v>
      </c>
      <c r="B18" s="48">
        <v>2778.8469999999998</v>
      </c>
      <c r="C18" s="48">
        <f t="shared" si="4"/>
        <v>0.23511336954961087</v>
      </c>
      <c r="D18" s="48">
        <f t="shared" si="3"/>
        <v>1.153978345390287</v>
      </c>
      <c r="E18" s="48"/>
      <c r="F18" s="48"/>
      <c r="G18" s="48">
        <v>3300.651</v>
      </c>
      <c r="H18" s="48">
        <f t="shared" si="5"/>
        <v>0.2404845901639344</v>
      </c>
      <c r="I18" s="48">
        <f t="shared" si="0"/>
        <v>1.123227147046502</v>
      </c>
      <c r="J18" s="48"/>
      <c r="K18" s="48">
        <f t="shared" si="1"/>
        <v>521.8040000000001</v>
      </c>
      <c r="L18" s="49">
        <f t="shared" si="2"/>
        <v>0.18777716081525897</v>
      </c>
    </row>
    <row r="19" spans="1:12" ht="24" customHeight="1">
      <c r="A19" s="46" t="s">
        <v>18</v>
      </c>
      <c r="B19" s="42">
        <v>5270.313</v>
      </c>
      <c r="C19" s="42">
        <f t="shared" si="4"/>
        <v>0.44591193686126596</v>
      </c>
      <c r="D19" s="42">
        <f t="shared" si="3"/>
        <v>2.1886153053510755</v>
      </c>
      <c r="E19" s="42"/>
      <c r="F19" s="42"/>
      <c r="G19" s="42">
        <v>5650.360000000001</v>
      </c>
      <c r="H19" s="42">
        <f t="shared" si="5"/>
        <v>0.4116837887067396</v>
      </c>
      <c r="I19" s="42">
        <f t="shared" si="0"/>
        <v>1.9228442336332057</v>
      </c>
      <c r="J19" s="42"/>
      <c r="K19" s="42">
        <f t="shared" si="1"/>
        <v>380.0470000000005</v>
      </c>
      <c r="L19" s="43">
        <f t="shared" si="2"/>
        <v>0.072110897398314</v>
      </c>
    </row>
    <row r="20" spans="1:12" ht="23.25" customHeight="1">
      <c r="A20" s="51" t="s">
        <v>19</v>
      </c>
      <c r="B20" s="41">
        <f>B21+B22+B23+B24</f>
        <v>78638.890464</v>
      </c>
      <c r="C20" s="42">
        <f>B20/$B$10*100</f>
        <v>6.653498560602221</v>
      </c>
      <c r="D20" s="42">
        <f t="shared" si="3"/>
        <v>32.656557450257154</v>
      </c>
      <c r="E20" s="42"/>
      <c r="F20" s="42"/>
      <c r="G20" s="41">
        <f>G21+G22+G23+G24</f>
        <v>100903.53253</v>
      </c>
      <c r="H20" s="42">
        <f>G20/$G$10*100</f>
        <v>7.351805648816029</v>
      </c>
      <c r="I20" s="42">
        <f t="shared" si="0"/>
        <v>34.33794938349611</v>
      </c>
      <c r="J20" s="42"/>
      <c r="K20" s="42">
        <f t="shared" si="1"/>
        <v>22264.642066</v>
      </c>
      <c r="L20" s="43">
        <f t="shared" si="2"/>
        <v>0.28312507888437843</v>
      </c>
    </row>
    <row r="21" spans="1:12" ht="20.25" customHeight="1">
      <c r="A21" s="47" t="s">
        <v>20</v>
      </c>
      <c r="B21" s="34">
        <v>49600.23</v>
      </c>
      <c r="C21" s="48">
        <f t="shared" si="4"/>
        <v>4.1965884432412786</v>
      </c>
      <c r="D21" s="48">
        <f t="shared" si="3"/>
        <v>20.597604454789227</v>
      </c>
      <c r="E21" s="48"/>
      <c r="F21" s="48"/>
      <c r="G21" s="48">
        <v>60834.577999999994</v>
      </c>
      <c r="H21" s="48">
        <f t="shared" si="5"/>
        <v>4.43239183970856</v>
      </c>
      <c r="I21" s="48">
        <f>G21/G$12*100</f>
        <v>20.7022946348214</v>
      </c>
      <c r="J21" s="48"/>
      <c r="K21" s="48">
        <f t="shared" si="1"/>
        <v>11234.34799999999</v>
      </c>
      <c r="L21" s="49">
        <f t="shared" si="2"/>
        <v>0.22649790132021552</v>
      </c>
    </row>
    <row r="22" spans="1:12" ht="18" customHeight="1">
      <c r="A22" s="47" t="s">
        <v>21</v>
      </c>
      <c r="B22" s="34">
        <v>22498.279</v>
      </c>
      <c r="C22" s="48">
        <f t="shared" si="4"/>
        <v>1.9035399159281707</v>
      </c>
      <c r="D22" s="48">
        <f t="shared" si="3"/>
        <v>9.342913364625344</v>
      </c>
      <c r="E22" s="48"/>
      <c r="F22" s="48"/>
      <c r="G22" s="48">
        <v>23853.566</v>
      </c>
      <c r="H22" s="48">
        <f t="shared" si="5"/>
        <v>1.7379647358834243</v>
      </c>
      <c r="I22" s="48">
        <f t="shared" si="0"/>
        <v>8.117481334762578</v>
      </c>
      <c r="J22" s="48"/>
      <c r="K22" s="48">
        <f t="shared" si="1"/>
        <v>1355.2870000000003</v>
      </c>
      <c r="L22" s="49">
        <f t="shared" si="2"/>
        <v>0.06023958543673502</v>
      </c>
    </row>
    <row r="23" spans="1:12" s="53" customFormat="1" ht="23.25" customHeight="1">
      <c r="A23" s="52" t="s">
        <v>22</v>
      </c>
      <c r="B23" s="34">
        <v>3223.795464</v>
      </c>
      <c r="C23" s="48">
        <f t="shared" si="4"/>
        <v>0.27275967848528226</v>
      </c>
      <c r="D23" s="48">
        <f t="shared" si="3"/>
        <v>1.3387531430925965</v>
      </c>
      <c r="E23" s="48"/>
      <c r="F23" s="48"/>
      <c r="G23" s="48">
        <v>12187.320529999999</v>
      </c>
      <c r="H23" s="48">
        <f t="shared" si="5"/>
        <v>0.8879650659380691</v>
      </c>
      <c r="I23" s="48">
        <f t="shared" si="0"/>
        <v>4.147402821156542</v>
      </c>
      <c r="J23" s="48"/>
      <c r="K23" s="48">
        <f t="shared" si="1"/>
        <v>8963.525065999998</v>
      </c>
      <c r="L23" s="49">
        <f t="shared" si="2"/>
        <v>2.78042610522142</v>
      </c>
    </row>
    <row r="24" spans="1:12" ht="49.5" customHeight="1">
      <c r="A24" s="52" t="s">
        <v>23</v>
      </c>
      <c r="B24" s="34">
        <v>3316.586</v>
      </c>
      <c r="C24" s="48">
        <f t="shared" si="4"/>
        <v>0.28061052294749067</v>
      </c>
      <c r="D24" s="48">
        <f t="shared" si="3"/>
        <v>1.377286487749988</v>
      </c>
      <c r="E24" s="48"/>
      <c r="F24" s="48"/>
      <c r="G24" s="48">
        <v>4028.068</v>
      </c>
      <c r="H24" s="48">
        <f t="shared" si="5"/>
        <v>0.2934840072859745</v>
      </c>
      <c r="I24" s="48">
        <f t="shared" si="0"/>
        <v>1.3707705927555836</v>
      </c>
      <c r="J24" s="48"/>
      <c r="K24" s="48">
        <f t="shared" si="1"/>
        <v>711.4820000000004</v>
      </c>
      <c r="L24" s="49">
        <f t="shared" si="2"/>
        <v>0.21452240345946127</v>
      </c>
    </row>
    <row r="25" spans="1:12" s="44" customFormat="1" ht="35.25" customHeight="1">
      <c r="A25" s="51" t="s">
        <v>24</v>
      </c>
      <c r="B25" s="54">
        <v>912.802</v>
      </c>
      <c r="C25" s="42">
        <f t="shared" si="4"/>
        <v>0.07723057582933637</v>
      </c>
      <c r="D25" s="42">
        <f t="shared" si="3"/>
        <v>0.3790614386574521</v>
      </c>
      <c r="E25" s="42"/>
      <c r="F25" s="42"/>
      <c r="G25" s="42">
        <v>1342.544</v>
      </c>
      <c r="H25" s="42">
        <f t="shared" si="5"/>
        <v>0.09781741347905284</v>
      </c>
      <c r="I25" s="42">
        <f t="shared" si="0"/>
        <v>0.4568740732977825</v>
      </c>
      <c r="J25" s="42"/>
      <c r="K25" s="42">
        <f t="shared" si="1"/>
        <v>429.7420000000001</v>
      </c>
      <c r="L25" s="43">
        <f t="shared" si="2"/>
        <v>0.4707943234129637</v>
      </c>
    </row>
    <row r="26" spans="1:12" s="44" customFormat="1" ht="17.25" customHeight="1">
      <c r="A26" s="55" t="s">
        <v>25</v>
      </c>
      <c r="B26" s="54">
        <v>778.205</v>
      </c>
      <c r="C26" s="42">
        <f t="shared" si="4"/>
        <v>0.06584255979201263</v>
      </c>
      <c r="D26" s="42">
        <f t="shared" si="3"/>
        <v>0.32316702512748935</v>
      </c>
      <c r="E26" s="42"/>
      <c r="F26" s="42"/>
      <c r="G26" s="42">
        <v>947.0909999999999</v>
      </c>
      <c r="H26" s="42">
        <f t="shared" si="5"/>
        <v>0.06900480874316939</v>
      </c>
      <c r="I26" s="42">
        <f t="shared" si="0"/>
        <v>0.32229954694495677</v>
      </c>
      <c r="J26" s="42"/>
      <c r="K26" s="42">
        <f t="shared" si="1"/>
        <v>168.88599999999985</v>
      </c>
      <c r="L26" s="43">
        <f t="shared" si="2"/>
        <v>0.217019936906085</v>
      </c>
    </row>
    <row r="27" spans="1:12" s="44" customFormat="1" ht="18" customHeight="1">
      <c r="A27" s="56" t="s">
        <v>26</v>
      </c>
      <c r="B27" s="54">
        <v>83777.40342</v>
      </c>
      <c r="C27" s="42">
        <f>B27/$B$10*100</f>
        <v>7.088259126966435</v>
      </c>
      <c r="D27" s="42">
        <f t="shared" si="3"/>
        <v>34.790439840590786</v>
      </c>
      <c r="E27" s="42"/>
      <c r="F27" s="42"/>
      <c r="G27" s="42">
        <v>91682.066579</v>
      </c>
      <c r="H27" s="42">
        <f t="shared" si="5"/>
        <v>6.679931991183971</v>
      </c>
      <c r="I27" s="42">
        <f>G27/G$12*100</f>
        <v>31.199840903766447</v>
      </c>
      <c r="J27" s="42"/>
      <c r="K27" s="42">
        <f t="shared" si="1"/>
        <v>7904.663159000003</v>
      </c>
      <c r="L27" s="43">
        <f t="shared" si="2"/>
        <v>0.0943531648906768</v>
      </c>
    </row>
    <row r="28" spans="1:12" s="44" customFormat="1" ht="18" customHeight="1">
      <c r="A28" s="58" t="s">
        <v>27</v>
      </c>
      <c r="B28" s="54">
        <v>18548.516004080004</v>
      </c>
      <c r="C28" s="42">
        <f t="shared" si="4"/>
        <v>1.56935739818138</v>
      </c>
      <c r="D28" s="42">
        <f t="shared" si="3"/>
        <v>7.70268597293536</v>
      </c>
      <c r="E28" s="42"/>
      <c r="F28" s="42"/>
      <c r="G28" s="42">
        <v>28220.68020576</v>
      </c>
      <c r="H28" s="42">
        <f t="shared" si="5"/>
        <v>2.056151563261202</v>
      </c>
      <c r="I28" s="42">
        <f>G28/G$12*100</f>
        <v>9.603630954992665</v>
      </c>
      <c r="J28" s="42"/>
      <c r="K28" s="42">
        <f t="shared" si="1"/>
        <v>9672.164201679996</v>
      </c>
      <c r="L28" s="43">
        <f t="shared" si="2"/>
        <v>0.521452185153382</v>
      </c>
    </row>
    <row r="29" spans="1:12" s="44" customFormat="1" ht="1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789.201</v>
      </c>
      <c r="C30" s="42">
        <f>B30/$B$10*100</f>
        <v>0.06677291206098157</v>
      </c>
      <c r="D30" s="42">
        <f t="shared" si="3"/>
        <v>0.3277333599728089</v>
      </c>
      <c r="E30" s="42"/>
      <c r="F30" s="42"/>
      <c r="G30" s="42">
        <v>836.4380000000001</v>
      </c>
      <c r="H30" s="42">
        <f>G30/$G$10*100</f>
        <v>0.060942659380692175</v>
      </c>
      <c r="I30" s="42">
        <f t="shared" si="0"/>
        <v>0.2846438076674214</v>
      </c>
      <c r="J30" s="42"/>
      <c r="K30" s="42">
        <f>G30-B30</f>
        <v>47.23700000000008</v>
      </c>
      <c r="L30" s="43">
        <f>G30/B30-1</f>
        <v>0.059854206976423185</v>
      </c>
    </row>
    <row r="31" spans="1:12" s="44" customFormat="1" ht="18" customHeight="1">
      <c r="A31" s="60" t="s">
        <v>29</v>
      </c>
      <c r="B31" s="54">
        <v>0.086094</v>
      </c>
      <c r="C31" s="42">
        <f>B31/$B$10*100</f>
        <v>7.284262299437213E-06</v>
      </c>
      <c r="D31" s="42">
        <f t="shared" si="3"/>
        <v>3.575245836421774E-05</v>
      </c>
      <c r="E31" s="42"/>
      <c r="F31" s="42"/>
      <c r="G31" s="42">
        <v>28.280251</v>
      </c>
      <c r="H31" s="42">
        <f>G31/$G$10*100</f>
        <v>0.0020604918761384337</v>
      </c>
      <c r="I31" s="42">
        <f t="shared" si="0"/>
        <v>0.009623903178036389</v>
      </c>
      <c r="J31" s="42"/>
      <c r="K31" s="42">
        <f>G31-B31</f>
        <v>28.194157</v>
      </c>
      <c r="L31" s="92"/>
    </row>
    <row r="32" spans="1:12" s="44" customFormat="1" ht="34.5" customHeight="1">
      <c r="A32" s="61" t="s">
        <v>30</v>
      </c>
      <c r="B32" s="54">
        <v>11.443492999999998</v>
      </c>
      <c r="C32" s="42">
        <f>B32/$B$10*100</f>
        <v>0.0009682138666315147</v>
      </c>
      <c r="D32" s="42">
        <f t="shared" si="3"/>
        <v>0.0047521663184858075</v>
      </c>
      <c r="E32" s="42"/>
      <c r="F32" s="42"/>
      <c r="G32" s="42">
        <v>807.648853</v>
      </c>
      <c r="H32" s="42">
        <f>G32/$G$10*100</f>
        <v>0.058845089471766844</v>
      </c>
      <c r="I32" s="42">
        <f t="shared" si="0"/>
        <v>0.2748467247735582</v>
      </c>
      <c r="J32" s="42"/>
      <c r="K32" s="42">
        <f>G32-B32</f>
        <v>796.20536</v>
      </c>
      <c r="L32" s="92"/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-202.53696300000001</v>
      </c>
      <c r="C34" s="62">
        <f>B34/$B$10*100</f>
        <v>-0.017136297115053423</v>
      </c>
      <c r="D34" s="62">
        <f t="shared" si="3"/>
        <v>-0.08410800214733442</v>
      </c>
      <c r="E34" s="62"/>
      <c r="F34" s="62"/>
      <c r="G34" s="62">
        <v>-42.609996</v>
      </c>
      <c r="H34" s="62">
        <f>G34/$G$10*100</f>
        <v>-0.0031045534426229512</v>
      </c>
      <c r="I34" s="62">
        <f>G34/G$12*100</f>
        <v>-0.014500383179785704</v>
      </c>
      <c r="J34" s="62"/>
      <c r="K34" s="62">
        <f>G34-B34</f>
        <v>159.92696700000002</v>
      </c>
      <c r="L34" s="43">
        <f>G34/B34-1</f>
        <v>-0.789618668272418</v>
      </c>
    </row>
    <row r="35" spans="1:12" ht="18.75" customHeight="1">
      <c r="A35" s="63" t="s">
        <v>33</v>
      </c>
      <c r="B35" s="54">
        <v>169.771</v>
      </c>
      <c r="C35" s="54">
        <f>B35/$B$10*100</f>
        <v>0.014364026469181997</v>
      </c>
      <c r="D35" s="54">
        <f>B35/B$12*100</f>
        <v>0.07050120343986352</v>
      </c>
      <c r="E35" s="41"/>
      <c r="F35" s="42"/>
      <c r="G35" s="54">
        <v>494.46</v>
      </c>
      <c r="H35" s="54">
        <f>G35/$G$10*100</f>
        <v>0.03602622950819672</v>
      </c>
      <c r="I35" s="54">
        <f>G35/G$12*100</f>
        <v>0.1682670767459551</v>
      </c>
      <c r="J35" s="54"/>
      <c r="K35" s="54">
        <f>G35-B35</f>
        <v>324.68899999999996</v>
      </c>
      <c r="L35" s="43">
        <f>G35/B35-1</f>
        <v>1.9125115596892286</v>
      </c>
    </row>
    <row r="36" spans="1:12" ht="48" customHeight="1">
      <c r="A36" s="65" t="s">
        <v>34</v>
      </c>
      <c r="B36" s="54">
        <v>17232.815489999994</v>
      </c>
      <c r="C36" s="54">
        <f>B36/$B$10*100</f>
        <v>1.4580382859080139</v>
      </c>
      <c r="D36" s="54">
        <f>B36/B$12*100</f>
        <v>7.15631191842023</v>
      </c>
      <c r="E36" s="54"/>
      <c r="F36" s="54"/>
      <c r="G36" s="54">
        <v>19590.471507000002</v>
      </c>
      <c r="H36" s="54">
        <f>G36/$G$10*100</f>
        <v>1.4273567582513662</v>
      </c>
      <c r="I36" s="54">
        <f>G36/G$12*100</f>
        <v>6.666730114787477</v>
      </c>
      <c r="J36" s="54"/>
      <c r="K36" s="54">
        <f>G36-B36</f>
        <v>2357.6560170000084</v>
      </c>
      <c r="L36" s="43">
        <f>G36/B36-1</f>
        <v>0.13681200372441338</v>
      </c>
    </row>
    <row r="37" spans="1:12" ht="31.5" customHeight="1">
      <c r="A37" s="65" t="s">
        <v>35</v>
      </c>
      <c r="B37" s="54"/>
      <c r="C37" s="54"/>
      <c r="D37" s="54"/>
      <c r="E37" s="54"/>
      <c r="F37" s="54"/>
      <c r="G37" s="54">
        <v>29.717</v>
      </c>
      <c r="H37" s="54">
        <f>G37/$G$10*100</f>
        <v>0.0021651730418943533</v>
      </c>
      <c r="I37" s="54">
        <f>G37/G$12*100</f>
        <v>0.010112835658414325</v>
      </c>
      <c r="J37" s="54"/>
      <c r="K37" s="54">
        <f>G37-B37</f>
        <v>29.717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B40+B54+B55+B56+B57</f>
        <v>280161.11214887997</v>
      </c>
      <c r="C39" s="38">
        <f aca="true" t="shared" si="6" ref="C39:C55">B39/$B$10*100</f>
        <v>23.70394019321308</v>
      </c>
      <c r="D39" s="38">
        <f>B39/B$39*100</f>
        <v>100</v>
      </c>
      <c r="E39" s="38"/>
      <c r="F39" s="38"/>
      <c r="G39" s="67">
        <f>G40+G54+G55+G56+G57</f>
        <v>326833.9523661001</v>
      </c>
      <c r="H39" s="38">
        <f aca="true" t="shared" si="7" ref="H39:H50">G39/$G$10*100</f>
        <v>23.81303842375957</v>
      </c>
      <c r="I39" s="38">
        <f aca="true" t="shared" si="8" ref="I39:I50">G39/G$39*100</f>
        <v>100</v>
      </c>
      <c r="J39" s="38"/>
      <c r="K39" s="38">
        <f aca="true" t="shared" si="9" ref="K39:K56">G39-B39</f>
        <v>46672.84021722013</v>
      </c>
      <c r="L39" s="39">
        <f aca="true" t="shared" si="10" ref="L39:L50">G39/B39-1</f>
        <v>0.1665928574427482</v>
      </c>
    </row>
    <row r="40" spans="1:12" s="44" customFormat="1" ht="19.5" customHeight="1">
      <c r="A40" s="68" t="s">
        <v>37</v>
      </c>
      <c r="B40" s="57">
        <f>B41+B42+B43+B44++B45+B46+B47+B48+B49+B50+B51+B52+B53</f>
        <v>266428.46913588</v>
      </c>
      <c r="C40" s="42">
        <f t="shared" si="6"/>
        <v>22.54204535999328</v>
      </c>
      <c r="D40" s="42">
        <f aca="true" t="shared" si="11" ref="D40:D56">B40/B$39*100</f>
        <v>95.09830507607982</v>
      </c>
      <c r="E40" s="42"/>
      <c r="F40" s="42"/>
      <c r="G40" s="57">
        <f>G41+G42+G43+G44++G45+G46+G47+G48+G49+G50+G51+G52+G53</f>
        <v>312172.1178491001</v>
      </c>
      <c r="H40" s="42">
        <f t="shared" si="7"/>
        <v>22.744780899752286</v>
      </c>
      <c r="I40" s="42">
        <f t="shared" si="8"/>
        <v>95.51398059753086</v>
      </c>
      <c r="J40" s="42"/>
      <c r="K40" s="42">
        <f t="shared" si="9"/>
        <v>45743.648713220085</v>
      </c>
      <c r="L40" s="43">
        <f t="shared" si="10"/>
        <v>0.17169204500398405</v>
      </c>
    </row>
    <row r="41" spans="1:12" ht="19.5" customHeight="1">
      <c r="A41" s="69" t="s">
        <v>38</v>
      </c>
      <c r="B41" s="62">
        <v>73952.99601300001</v>
      </c>
      <c r="C41" s="62">
        <f t="shared" si="6"/>
        <v>6.257033251886618</v>
      </c>
      <c r="D41" s="62">
        <f t="shared" si="11"/>
        <v>26.39659567517021</v>
      </c>
      <c r="E41" s="62"/>
      <c r="F41" s="62"/>
      <c r="G41" s="70">
        <v>77291.22458000001</v>
      </c>
      <c r="H41" s="62">
        <f t="shared" si="7"/>
        <v>5.631418912932606</v>
      </c>
      <c r="I41" s="62">
        <f t="shared" si="8"/>
        <v>23.64846859405321</v>
      </c>
      <c r="J41" s="62"/>
      <c r="K41" s="62">
        <f t="shared" si="9"/>
        <v>3338.2285669999983</v>
      </c>
      <c r="L41" s="71">
        <f t="shared" si="10"/>
        <v>0.045139869200338856</v>
      </c>
    </row>
    <row r="42" spans="1:12" ht="19.5" customHeight="1">
      <c r="A42" s="69" t="s">
        <v>39</v>
      </c>
      <c r="B42" s="62">
        <v>37379.106435999995</v>
      </c>
      <c r="C42" s="62">
        <f t="shared" si="6"/>
        <v>3.1625806188399377</v>
      </c>
      <c r="D42" s="62">
        <f t="shared" si="11"/>
        <v>13.342003873876838</v>
      </c>
      <c r="E42" s="62"/>
      <c r="F42" s="62"/>
      <c r="G42" s="70">
        <v>43559.191857</v>
      </c>
      <c r="H42" s="62">
        <f t="shared" si="7"/>
        <v>3.173711610710382</v>
      </c>
      <c r="I42" s="62">
        <f t="shared" si="8"/>
        <v>13.327621424168184</v>
      </c>
      <c r="J42" s="62"/>
      <c r="K42" s="62">
        <f t="shared" si="9"/>
        <v>6180.085421000003</v>
      </c>
      <c r="L42" s="71">
        <f t="shared" si="10"/>
        <v>0.16533529049394113</v>
      </c>
    </row>
    <row r="43" spans="1:12" ht="19.5" customHeight="1">
      <c r="A43" s="69" t="s">
        <v>40</v>
      </c>
      <c r="B43" s="62">
        <v>11892.603113879997</v>
      </c>
      <c r="C43" s="62">
        <f t="shared" si="6"/>
        <v>1.0062122854624673</v>
      </c>
      <c r="D43" s="62">
        <f t="shared" si="11"/>
        <v>4.244915728190059</v>
      </c>
      <c r="E43" s="62"/>
      <c r="F43" s="62"/>
      <c r="G43" s="70">
        <v>19184.097052099998</v>
      </c>
      <c r="H43" s="62">
        <f t="shared" si="7"/>
        <v>1.397748419096539</v>
      </c>
      <c r="I43" s="62">
        <f t="shared" si="8"/>
        <v>5.869676914903597</v>
      </c>
      <c r="J43" s="62"/>
      <c r="K43" s="62">
        <f t="shared" si="9"/>
        <v>7291.493938220001</v>
      </c>
      <c r="L43" s="71">
        <f t="shared" si="10"/>
        <v>0.6131116853391005</v>
      </c>
    </row>
    <row r="44" spans="1:12" ht="19.5" customHeight="1">
      <c r="A44" s="69" t="s">
        <v>41</v>
      </c>
      <c r="B44" s="62">
        <v>4253.102000000001</v>
      </c>
      <c r="C44" s="62">
        <f t="shared" si="6"/>
        <v>0.3598474987137433</v>
      </c>
      <c r="D44" s="62">
        <f t="shared" si="11"/>
        <v>1.5180914893498376</v>
      </c>
      <c r="E44" s="62"/>
      <c r="F44" s="62"/>
      <c r="G44" s="70">
        <v>8762</v>
      </c>
      <c r="H44" s="62">
        <f t="shared" si="7"/>
        <v>0.6383970856102004</v>
      </c>
      <c r="I44" s="62">
        <f t="shared" si="8"/>
        <v>2.680872025861415</v>
      </c>
      <c r="J44" s="62"/>
      <c r="K44" s="62">
        <f t="shared" si="9"/>
        <v>4508.897999999999</v>
      </c>
      <c r="L44" s="71">
        <f t="shared" si="10"/>
        <v>1.0601433965138853</v>
      </c>
    </row>
    <row r="45" spans="1:12" ht="31.5" customHeight="1">
      <c r="A45" s="72" t="s">
        <v>42</v>
      </c>
      <c r="B45" s="73">
        <v>854.2111050000021</v>
      </c>
      <c r="C45" s="73">
        <f t="shared" si="6"/>
        <v>0.0722733029933807</v>
      </c>
      <c r="D45" s="73">
        <f>B45/B$39*100</f>
        <v>0.30489995504660444</v>
      </c>
      <c r="E45" s="73"/>
      <c r="F45" s="73"/>
      <c r="G45" s="74">
        <v>1175.6667970000126</v>
      </c>
      <c r="H45" s="73">
        <f t="shared" si="7"/>
        <v>0.08565878302368034</v>
      </c>
      <c r="I45" s="73">
        <f t="shared" si="8"/>
        <v>0.35971378998076065</v>
      </c>
      <c r="J45" s="73"/>
      <c r="K45" s="73">
        <f t="shared" si="9"/>
        <v>321.45569200001046</v>
      </c>
      <c r="L45" s="75">
        <f t="shared" si="10"/>
        <v>0.3763187929990792</v>
      </c>
    </row>
    <row r="46" spans="1:12" ht="18" customHeight="1">
      <c r="A46" s="69" t="s">
        <v>43</v>
      </c>
      <c r="B46" s="73">
        <v>14154.545034</v>
      </c>
      <c r="C46" s="76">
        <f t="shared" si="6"/>
        <v>1.197591223045188</v>
      </c>
      <c r="D46" s="76">
        <f t="shared" si="11"/>
        <v>5.052287566048124</v>
      </c>
      <c r="E46" s="76"/>
      <c r="F46" s="76"/>
      <c r="G46" s="77">
        <v>16664.874059</v>
      </c>
      <c r="H46" s="76">
        <f t="shared" si="7"/>
        <v>1.2141984742440803</v>
      </c>
      <c r="I46" s="76">
        <f t="shared" si="8"/>
        <v>5.098880926646505</v>
      </c>
      <c r="J46" s="76"/>
      <c r="K46" s="76">
        <f t="shared" si="9"/>
        <v>2510.329025000001</v>
      </c>
      <c r="L46" s="78">
        <f t="shared" si="10"/>
        <v>0.1773514456996006</v>
      </c>
    </row>
    <row r="47" spans="1:12" ht="33" customHeight="1">
      <c r="A47" s="72" t="s">
        <v>44</v>
      </c>
      <c r="B47" s="73">
        <v>134.71230400000002</v>
      </c>
      <c r="C47" s="73">
        <f t="shared" si="6"/>
        <v>0.011397771706478092</v>
      </c>
      <c r="D47" s="73">
        <f t="shared" si="11"/>
        <v>0.04808386965868866</v>
      </c>
      <c r="E47" s="73"/>
      <c r="F47" s="73"/>
      <c r="G47" s="74">
        <v>999.6366390000001</v>
      </c>
      <c r="H47" s="73">
        <f t="shared" si="7"/>
        <v>0.0728332706010929</v>
      </c>
      <c r="I47" s="73">
        <f t="shared" si="8"/>
        <v>0.3058545881672251</v>
      </c>
      <c r="J47" s="73"/>
      <c r="K47" s="73">
        <f t="shared" si="9"/>
        <v>864.924335</v>
      </c>
      <c r="L47" s="75">
        <f t="shared" si="10"/>
        <v>6.420529597652787</v>
      </c>
    </row>
    <row r="48" spans="1:12" ht="21" customHeight="1">
      <c r="A48" s="72" t="s">
        <v>45</v>
      </c>
      <c r="B48" s="77">
        <v>99503.057688</v>
      </c>
      <c r="C48" s="76">
        <f>B48/$B$10*100</f>
        <v>8.41877914599652</v>
      </c>
      <c r="D48" s="76">
        <f t="shared" si="11"/>
        <v>35.516370178857386</v>
      </c>
      <c r="E48" s="76"/>
      <c r="F48" s="76"/>
      <c r="G48" s="77">
        <v>117238.59321199999</v>
      </c>
      <c r="H48" s="76">
        <f>G48/$G$10*100</f>
        <v>8.541974004517304</v>
      </c>
      <c r="I48" s="76">
        <f t="shared" si="8"/>
        <v>35.87099576505327</v>
      </c>
      <c r="J48" s="76"/>
      <c r="K48" s="76">
        <f t="shared" si="9"/>
        <v>17735.53552399999</v>
      </c>
      <c r="L48" s="78">
        <f t="shared" si="10"/>
        <v>0.17824111073662907</v>
      </c>
    </row>
    <row r="49" spans="1:12" ht="48" customHeight="1">
      <c r="A49" s="72" t="s">
        <v>46</v>
      </c>
      <c r="B49" s="77">
        <v>19029.653932</v>
      </c>
      <c r="C49" s="76">
        <f>B49/$B$10*100</f>
        <v>1.6100656341696833</v>
      </c>
      <c r="D49" s="76">
        <f>B49/B$39*100</f>
        <v>6.792396627083448</v>
      </c>
      <c r="E49" s="76"/>
      <c r="F49" s="76"/>
      <c r="G49" s="77">
        <v>21153.649479</v>
      </c>
      <c r="H49" s="76">
        <f t="shared" si="7"/>
        <v>1.5412495066666667</v>
      </c>
      <c r="I49" s="76">
        <f t="shared" si="8"/>
        <v>6.4722925283187625</v>
      </c>
      <c r="J49" s="76"/>
      <c r="K49" s="76">
        <f t="shared" si="9"/>
        <v>2123.9955469999986</v>
      </c>
      <c r="L49" s="78">
        <f t="shared" si="10"/>
        <v>0.11161503801329342</v>
      </c>
    </row>
    <row r="50" spans="1:12" ht="21" customHeight="1">
      <c r="A50" s="72" t="s">
        <v>47</v>
      </c>
      <c r="B50" s="73">
        <v>4852.271999999999</v>
      </c>
      <c r="C50" s="73">
        <f t="shared" si="6"/>
        <v>0.41054222124903933</v>
      </c>
      <c r="D50" s="73">
        <f t="shared" si="11"/>
        <v>1.7319577163234063</v>
      </c>
      <c r="E50" s="73"/>
      <c r="F50" s="73"/>
      <c r="G50" s="74">
        <v>5787.314000000001</v>
      </c>
      <c r="H50" s="73">
        <f t="shared" si="7"/>
        <v>0.42166222222222227</v>
      </c>
      <c r="I50" s="73">
        <f t="shared" si="8"/>
        <v>1.7707199506363995</v>
      </c>
      <c r="J50" s="73"/>
      <c r="K50" s="73">
        <f t="shared" si="9"/>
        <v>935.0420000000022</v>
      </c>
      <c r="L50" s="75">
        <f t="shared" si="10"/>
        <v>0.192701893051338</v>
      </c>
    </row>
    <row r="51" spans="1:12" ht="48" customHeight="1">
      <c r="A51" s="72" t="s">
        <v>48</v>
      </c>
      <c r="B51" s="73"/>
      <c r="C51" s="73"/>
      <c r="D51" s="73"/>
      <c r="E51" s="73"/>
      <c r="F51" s="73"/>
      <c r="G51" s="74">
        <v>33.464999999999996</v>
      </c>
      <c r="H51" s="73">
        <f>G51/$G$10*100</f>
        <v>0.0024382513661202186</v>
      </c>
      <c r="I51" s="73">
        <f>G51/G$39*100</f>
        <v>0.010239144298727715</v>
      </c>
      <c r="J51" s="73"/>
      <c r="K51" s="73">
        <f t="shared" si="9"/>
        <v>33.464999999999996</v>
      </c>
      <c r="L51" s="75"/>
    </row>
    <row r="52" spans="1:12" ht="35.25" customHeight="1">
      <c r="A52" s="72" t="s">
        <v>49</v>
      </c>
      <c r="B52" s="48"/>
      <c r="C52" s="48"/>
      <c r="D52" s="48"/>
      <c r="E52" s="48"/>
      <c r="F52" s="48"/>
      <c r="G52" s="74">
        <v>5.21671</v>
      </c>
      <c r="H52" s="73">
        <f>G52/$G$10*100</f>
        <v>0.000380088160291439</v>
      </c>
      <c r="I52" s="73">
        <f>G52/G$39*100</f>
        <v>0.0015961346617246635</v>
      </c>
      <c r="J52" s="73"/>
      <c r="K52" s="73">
        <f t="shared" si="9"/>
        <v>5.21671</v>
      </c>
      <c r="L52" s="75"/>
    </row>
    <row r="53" spans="1:12" ht="39.75" customHeight="1">
      <c r="A53" s="72" t="s">
        <v>50</v>
      </c>
      <c r="B53" s="76">
        <v>422.20950999999997</v>
      </c>
      <c r="C53" s="76">
        <f>B53/$B$10*100</f>
        <v>0.03572240593022578</v>
      </c>
      <c r="D53" s="62">
        <f t="shared" si="11"/>
        <v>0.15070239647522327</v>
      </c>
      <c r="E53" s="62"/>
      <c r="F53" s="62"/>
      <c r="G53" s="70">
        <v>317.18846400000007</v>
      </c>
      <c r="H53" s="62">
        <f>G53/$G$10*100</f>
        <v>0.0231102706010929</v>
      </c>
      <c r="I53" s="62">
        <f>G53/G$39*100</f>
        <v>0.09704881078104893</v>
      </c>
      <c r="J53" s="62"/>
      <c r="K53" s="62">
        <f t="shared" si="9"/>
        <v>-105.0210459999999</v>
      </c>
      <c r="L53" s="78">
        <f>G53/B53-1</f>
        <v>-0.2487415454000549</v>
      </c>
    </row>
    <row r="54" spans="1:12" s="44" customFormat="1" ht="18.75" customHeight="1">
      <c r="A54" s="68" t="s">
        <v>51</v>
      </c>
      <c r="B54" s="70">
        <v>15002.231660000003</v>
      </c>
      <c r="C54" s="62">
        <f>B54/$B$10*100</f>
        <v>1.2693125013167161</v>
      </c>
      <c r="D54" s="62">
        <f>B54/B$39*100</f>
        <v>5.35485869003393</v>
      </c>
      <c r="E54" s="62"/>
      <c r="F54" s="62"/>
      <c r="G54" s="70">
        <v>16505.057216</v>
      </c>
      <c r="H54" s="62">
        <f>G54/$G$10*100</f>
        <v>1.2025542598178507</v>
      </c>
      <c r="I54" s="62">
        <f>G54/G$39*100</f>
        <v>5.049982444147054</v>
      </c>
      <c r="J54" s="62"/>
      <c r="K54" s="62">
        <f t="shared" si="9"/>
        <v>1502.825555999998</v>
      </c>
      <c r="L54" s="71">
        <f>G54/B54-1</f>
        <v>0.10017346685872974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>G55/$G$10*100</f>
        <v>0</v>
      </c>
      <c r="I55" s="62">
        <f>G55/G$39*100</f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52</v>
      </c>
      <c r="B56" s="76">
        <v>-1269.588647</v>
      </c>
      <c r="C56" s="62">
        <f>B56/$B$10*100</f>
        <v>-0.10741766809691267</v>
      </c>
      <c r="D56" s="62">
        <f t="shared" si="11"/>
        <v>-0.4531637661137389</v>
      </c>
      <c r="E56" s="62"/>
      <c r="F56" s="62"/>
      <c r="G56" s="70">
        <v>-1843.2226990000001</v>
      </c>
      <c r="H56" s="62">
        <f>G56/$G$10*100</f>
        <v>-0.13429673581056467</v>
      </c>
      <c r="I56" s="62">
        <f>G56/G$39*100</f>
        <v>-0.5639630416779132</v>
      </c>
      <c r="J56" s="62"/>
      <c r="K56" s="62">
        <f t="shared" si="9"/>
        <v>-573.6340520000001</v>
      </c>
      <c r="L56" s="71">
        <f>G56/B56-1</f>
        <v>0.45182670257447577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3" t="s">
        <v>53</v>
      </c>
      <c r="B58" s="84">
        <f>B12-B39</f>
        <v>-39355.29364279995</v>
      </c>
      <c r="C58" s="85">
        <f>B58/$B$10*100</f>
        <v>-3.329782351447588</v>
      </c>
      <c r="D58" s="84">
        <v>0</v>
      </c>
      <c r="E58" s="84"/>
      <c r="F58" s="86"/>
      <c r="G58" s="84">
        <f>G12-G39</f>
        <v>-32979.67643634003</v>
      </c>
      <c r="H58" s="85">
        <f>G58/$G$10*100</f>
        <v>-2.402890815033882</v>
      </c>
      <c r="I58" s="87">
        <v>0</v>
      </c>
      <c r="J58" s="86"/>
      <c r="K58" s="84">
        <f>G58-B58</f>
        <v>6375.617206459923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1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  <row r="70" spans="7:11" ht="19.5" customHeight="1">
      <c r="G70" s="91"/>
      <c r="H70" s="91"/>
      <c r="I70" s="91"/>
      <c r="J70" s="91"/>
      <c r="K70" s="91"/>
    </row>
    <row r="71" spans="7:11" ht="19.5" customHeight="1">
      <c r="G71" s="91"/>
      <c r="H71" s="91"/>
      <c r="I71" s="91"/>
      <c r="J71" s="91"/>
      <c r="K71" s="91"/>
    </row>
    <row r="72" spans="7:11" ht="19.5" customHeight="1">
      <c r="G72" s="91"/>
      <c r="H72" s="91"/>
      <c r="I72" s="91"/>
      <c r="J72" s="91"/>
      <c r="K72" s="91"/>
    </row>
    <row r="73" spans="7:11" ht="19.5" customHeight="1">
      <c r="G73" s="91"/>
      <c r="H73" s="91"/>
      <c r="I73" s="91"/>
      <c r="J73" s="91"/>
      <c r="K73" s="91"/>
    </row>
    <row r="74" spans="7:11" ht="19.5" customHeight="1">
      <c r="G74" s="91"/>
      <c r="H74" s="91"/>
      <c r="I74" s="91"/>
      <c r="J74" s="91"/>
      <c r="K74" s="91"/>
    </row>
    <row r="75" spans="7:11" ht="19.5" customHeight="1">
      <c r="G75" s="91"/>
      <c r="H75" s="91"/>
      <c r="I75" s="91"/>
      <c r="J75" s="91"/>
      <c r="K75" s="91"/>
    </row>
    <row r="76" spans="7:11" ht="19.5" customHeight="1">
      <c r="G76" s="91"/>
      <c r="H76" s="91"/>
      <c r="I76" s="91"/>
      <c r="J76" s="91"/>
      <c r="K76" s="91"/>
    </row>
    <row r="77" spans="7:11" ht="19.5" customHeight="1">
      <c r="G77" s="91"/>
      <c r="H77" s="91"/>
      <c r="I77" s="91"/>
      <c r="J77" s="91"/>
      <c r="K77" s="91"/>
    </row>
    <row r="78" spans="7:11" ht="19.5" customHeight="1">
      <c r="G78" s="91"/>
      <c r="H78" s="91"/>
      <c r="I78" s="91"/>
      <c r="J78" s="91"/>
      <c r="K78" s="91"/>
    </row>
    <row r="79" spans="7:11" ht="19.5" customHeight="1">
      <c r="G79" s="91"/>
      <c r="H79" s="91"/>
      <c r="I79" s="91"/>
      <c r="J79" s="91"/>
      <c r="K79" s="91"/>
    </row>
    <row r="80" spans="7:11" ht="19.5" customHeight="1">
      <c r="G80" s="91"/>
      <c r="H80" s="91"/>
      <c r="I80" s="91"/>
      <c r="J80" s="91"/>
      <c r="K80" s="91"/>
    </row>
    <row r="81" spans="7:11" ht="19.5" customHeight="1">
      <c r="G81" s="91"/>
      <c r="H81" s="91"/>
      <c r="I81" s="91"/>
      <c r="J81" s="91"/>
      <c r="K81" s="91"/>
    </row>
    <row r="82" spans="7:11" ht="19.5" customHeight="1">
      <c r="G82" s="91"/>
      <c r="H82" s="91"/>
      <c r="I82" s="91"/>
      <c r="J82" s="91"/>
      <c r="K82" s="91"/>
    </row>
    <row r="83" spans="7:11" ht="19.5" customHeight="1">
      <c r="G83" s="91"/>
      <c r="H83" s="91"/>
      <c r="I83" s="91"/>
      <c r="J83" s="91"/>
      <c r="K83" s="91"/>
    </row>
    <row r="84" spans="7:11" ht="19.5" customHeight="1">
      <c r="G84" s="91"/>
      <c r="H84" s="91"/>
      <c r="I84" s="91"/>
      <c r="J84" s="91"/>
      <c r="K84" s="91"/>
    </row>
    <row r="85" spans="7:11" ht="19.5" customHeight="1">
      <c r="G85" s="91"/>
      <c r="H85" s="91"/>
      <c r="I85" s="91"/>
      <c r="J85" s="91"/>
      <c r="K85" s="91"/>
    </row>
    <row r="86" spans="7:11" ht="19.5" customHeight="1">
      <c r="G86" s="91"/>
      <c r="H86" s="91"/>
      <c r="I86" s="91"/>
      <c r="J86" s="91"/>
      <c r="K86" s="91"/>
    </row>
    <row r="87" spans="7:11" ht="19.5" customHeight="1">
      <c r="G87" s="91"/>
      <c r="H87" s="91"/>
      <c r="I87" s="91"/>
      <c r="J87" s="91"/>
      <c r="K87" s="91"/>
    </row>
    <row r="88" spans="7:11" ht="19.5" customHeight="1">
      <c r="G88" s="91"/>
      <c r="H88" s="91"/>
      <c r="I88" s="91"/>
      <c r="J88" s="91"/>
      <c r="K88" s="91"/>
    </row>
    <row r="89" spans="7:11" ht="19.5" customHeight="1">
      <c r="G89" s="91"/>
      <c r="H89" s="91"/>
      <c r="I89" s="91"/>
      <c r="J89" s="91"/>
      <c r="K89" s="91"/>
    </row>
    <row r="90" spans="7:11" ht="19.5" customHeight="1">
      <c r="G90" s="91"/>
      <c r="H90" s="91"/>
      <c r="I90" s="91"/>
      <c r="J90" s="91"/>
      <c r="K90" s="91"/>
    </row>
    <row r="91" spans="7:11" ht="19.5" customHeight="1">
      <c r="G91" s="91"/>
      <c r="H91" s="91"/>
      <c r="I91" s="91"/>
      <c r="J91" s="91"/>
      <c r="K91" s="91"/>
    </row>
    <row r="92" spans="7:11" ht="19.5" customHeight="1">
      <c r="G92" s="91"/>
      <c r="H92" s="91"/>
      <c r="I92" s="91"/>
      <c r="J92" s="91"/>
      <c r="K92" s="91"/>
    </row>
    <row r="93" spans="7:11" ht="19.5" customHeight="1">
      <c r="G93" s="91"/>
      <c r="H93" s="91"/>
      <c r="I93" s="91"/>
      <c r="J93" s="91"/>
      <c r="K93" s="91"/>
    </row>
    <row r="94" spans="7:11" ht="19.5" customHeight="1">
      <c r="G94" s="91"/>
      <c r="H94" s="91"/>
      <c r="I94" s="91"/>
      <c r="J94" s="91"/>
      <c r="K94" s="91"/>
    </row>
    <row r="95" spans="7:11" ht="19.5" customHeight="1">
      <c r="G95" s="91"/>
      <c r="H95" s="91"/>
      <c r="I95" s="91"/>
      <c r="J95" s="91"/>
      <c r="K95" s="91"/>
    </row>
    <row r="96" spans="7:11" ht="19.5" customHeight="1">
      <c r="G96" s="91"/>
      <c r="H96" s="91"/>
      <c r="I96" s="91"/>
      <c r="J96" s="91"/>
      <c r="K96" s="91"/>
    </row>
    <row r="97" spans="7:11" ht="19.5" customHeight="1">
      <c r="G97" s="91"/>
      <c r="H97" s="91"/>
      <c r="I97" s="91"/>
      <c r="J97" s="91"/>
      <c r="K97" s="91"/>
    </row>
    <row r="98" spans="7:11" ht="19.5" customHeight="1">
      <c r="G98" s="91"/>
      <c r="H98" s="91"/>
      <c r="I98" s="91"/>
      <c r="J98" s="91"/>
      <c r="K98" s="91"/>
    </row>
    <row r="99" spans="7:11" ht="19.5" customHeight="1">
      <c r="G99" s="91"/>
      <c r="H99" s="91"/>
      <c r="I99" s="91"/>
      <c r="J99" s="91"/>
      <c r="K99" s="91"/>
    </row>
    <row r="100" spans="7:11" ht="19.5" customHeight="1">
      <c r="G100" s="91"/>
      <c r="H100" s="91"/>
      <c r="I100" s="91"/>
      <c r="J100" s="91"/>
      <c r="K100" s="91"/>
    </row>
    <row r="101" spans="7:11" ht="19.5" customHeight="1">
      <c r="G101" s="91"/>
      <c r="H101" s="91"/>
      <c r="I101" s="91"/>
      <c r="J101" s="91"/>
      <c r="K101" s="91"/>
    </row>
    <row r="102" spans="7:11" ht="19.5" customHeight="1">
      <c r="G102" s="91"/>
      <c r="H102" s="91"/>
      <c r="I102" s="91"/>
      <c r="J102" s="91"/>
      <c r="K102" s="91"/>
    </row>
    <row r="103" spans="7:11" ht="19.5" customHeight="1">
      <c r="G103" s="91"/>
      <c r="H103" s="91"/>
      <c r="I103" s="91"/>
      <c r="J103" s="91"/>
      <c r="K103" s="91"/>
    </row>
    <row r="104" spans="7:11" ht="19.5" customHeight="1">
      <c r="G104" s="91"/>
      <c r="H104" s="91"/>
      <c r="I104" s="91"/>
      <c r="J104" s="91"/>
      <c r="K104" s="91"/>
    </row>
    <row r="105" spans="7:11" ht="19.5" customHeight="1">
      <c r="G105" s="91"/>
      <c r="H105" s="91"/>
      <c r="I105" s="91"/>
      <c r="J105" s="91"/>
      <c r="K105" s="91"/>
    </row>
    <row r="106" spans="7:11" ht="19.5" customHeight="1">
      <c r="G106" s="91"/>
      <c r="H106" s="91"/>
      <c r="I106" s="91"/>
      <c r="J106" s="91"/>
      <c r="K106" s="91"/>
    </row>
    <row r="107" spans="7:11" ht="19.5" customHeight="1">
      <c r="G107" s="91"/>
      <c r="H107" s="91"/>
      <c r="I107" s="91"/>
      <c r="J107" s="91"/>
      <c r="K107" s="91"/>
    </row>
    <row r="108" spans="7:11" ht="19.5" customHeight="1">
      <c r="G108" s="91"/>
      <c r="H108" s="91"/>
      <c r="I108" s="91"/>
      <c r="J108" s="91"/>
      <c r="K108" s="91"/>
    </row>
    <row r="109" spans="7:11" ht="19.5" customHeight="1">
      <c r="G109" s="91"/>
      <c r="H109" s="91"/>
      <c r="I109" s="91"/>
      <c r="J109" s="91"/>
      <c r="K109" s="91"/>
    </row>
    <row r="110" spans="7:11" ht="19.5" customHeight="1">
      <c r="G110" s="91"/>
      <c r="H110" s="91"/>
      <c r="I110" s="91"/>
      <c r="J110" s="91"/>
      <c r="K110" s="91"/>
    </row>
    <row r="111" spans="7:11" ht="19.5" customHeight="1">
      <c r="G111" s="91"/>
      <c r="H111" s="91"/>
      <c r="I111" s="91"/>
      <c r="J111" s="91"/>
      <c r="K111" s="91"/>
    </row>
    <row r="112" spans="7:11" ht="19.5" customHeight="1">
      <c r="G112" s="91"/>
      <c r="H112" s="91"/>
      <c r="I112" s="91"/>
      <c r="J112" s="91"/>
      <c r="K112" s="91"/>
    </row>
    <row r="113" spans="7:11" ht="19.5" customHeight="1">
      <c r="G113" s="91"/>
      <c r="H113" s="91"/>
      <c r="I113" s="91"/>
      <c r="J113" s="91"/>
      <c r="K113" s="91"/>
    </row>
    <row r="114" spans="7:11" ht="19.5" customHeight="1">
      <c r="G114" s="91"/>
      <c r="H114" s="91"/>
      <c r="I114" s="91"/>
      <c r="J114" s="91"/>
      <c r="K114" s="91"/>
    </row>
    <row r="115" spans="7:11" ht="19.5" customHeight="1">
      <c r="G115" s="91"/>
      <c r="H115" s="91"/>
      <c r="I115" s="91"/>
      <c r="J115" s="91"/>
      <c r="K115" s="91"/>
    </row>
    <row r="116" spans="7:11" ht="19.5" customHeight="1">
      <c r="G116" s="91"/>
      <c r="H116" s="91"/>
      <c r="I116" s="91"/>
      <c r="J116" s="91"/>
      <c r="K116" s="91"/>
    </row>
    <row r="117" spans="7:11" ht="19.5" customHeight="1">
      <c r="G117" s="91"/>
      <c r="H117" s="91"/>
      <c r="I117" s="91"/>
      <c r="J117" s="91"/>
      <c r="K117" s="91"/>
    </row>
    <row r="118" spans="7:11" ht="19.5" customHeight="1">
      <c r="G118" s="91"/>
      <c r="H118" s="91"/>
      <c r="I118" s="91"/>
      <c r="J118" s="91"/>
      <c r="K118" s="91"/>
    </row>
    <row r="119" spans="7:11" ht="19.5" customHeight="1">
      <c r="G119" s="91"/>
      <c r="H119" s="91"/>
      <c r="I119" s="91"/>
      <c r="J119" s="91"/>
      <c r="K119" s="91"/>
    </row>
    <row r="120" spans="7:11" ht="19.5" customHeight="1">
      <c r="G120" s="91"/>
      <c r="H120" s="91"/>
      <c r="I120" s="91"/>
      <c r="J120" s="91"/>
      <c r="K120" s="91"/>
    </row>
    <row r="121" spans="7:11" ht="19.5" customHeight="1">
      <c r="G121" s="91"/>
      <c r="H121" s="91"/>
      <c r="I121" s="91"/>
      <c r="J121" s="91"/>
      <c r="K121" s="91"/>
    </row>
    <row r="122" spans="7:11" ht="19.5" customHeight="1">
      <c r="G122" s="91"/>
      <c r="H122" s="91"/>
      <c r="I122" s="91"/>
      <c r="J122" s="91"/>
      <c r="K122" s="91"/>
    </row>
    <row r="123" spans="7:11" ht="19.5" customHeight="1">
      <c r="G123" s="91"/>
      <c r="H123" s="91"/>
      <c r="I123" s="91"/>
      <c r="J123" s="91"/>
      <c r="K123" s="91"/>
    </row>
    <row r="124" spans="7:11" ht="19.5" customHeight="1">
      <c r="G124" s="91"/>
      <c r="H124" s="91"/>
      <c r="I124" s="91"/>
      <c r="J124" s="91"/>
      <c r="K124" s="91"/>
    </row>
    <row r="125" spans="7:11" ht="19.5" customHeight="1">
      <c r="G125" s="91"/>
      <c r="H125" s="91"/>
      <c r="I125" s="91"/>
      <c r="J125" s="91"/>
      <c r="K125" s="91"/>
    </row>
    <row r="126" spans="7:11" ht="19.5" customHeight="1">
      <c r="G126" s="91"/>
      <c r="H126" s="91"/>
      <c r="I126" s="91"/>
      <c r="J126" s="91"/>
      <c r="K126" s="91"/>
    </row>
    <row r="127" spans="7:11" ht="19.5" customHeight="1">
      <c r="G127" s="91"/>
      <c r="H127" s="91"/>
      <c r="I127" s="91"/>
      <c r="J127" s="91"/>
      <c r="K127" s="91"/>
    </row>
    <row r="128" spans="7:11" ht="19.5" customHeight="1">
      <c r="G128" s="91"/>
      <c r="H128" s="91"/>
      <c r="I128" s="91"/>
      <c r="J128" s="91"/>
      <c r="K128" s="91"/>
    </row>
    <row r="129" spans="7:11" ht="19.5" customHeight="1">
      <c r="G129" s="91"/>
      <c r="H129" s="91"/>
      <c r="I129" s="91"/>
      <c r="J129" s="91"/>
      <c r="K129" s="91"/>
    </row>
    <row r="130" spans="7:11" ht="19.5" customHeight="1">
      <c r="G130" s="91"/>
      <c r="H130" s="91"/>
      <c r="I130" s="91"/>
      <c r="J130" s="91"/>
      <c r="K130" s="91"/>
    </row>
    <row r="131" spans="7:11" ht="19.5" customHeight="1">
      <c r="G131" s="91"/>
      <c r="H131" s="91"/>
      <c r="I131" s="91"/>
      <c r="J131" s="91"/>
      <c r="K131" s="91"/>
    </row>
    <row r="132" spans="7:11" ht="19.5" customHeight="1">
      <c r="G132" s="91"/>
      <c r="H132" s="91"/>
      <c r="I132" s="91"/>
      <c r="J132" s="91"/>
      <c r="K132" s="91"/>
    </row>
    <row r="133" spans="7:11" ht="19.5" customHeight="1">
      <c r="G133" s="91"/>
      <c r="H133" s="91"/>
      <c r="I133" s="91"/>
      <c r="J133" s="91"/>
      <c r="K133" s="91"/>
    </row>
    <row r="134" spans="7:11" ht="19.5" customHeight="1">
      <c r="G134" s="91"/>
      <c r="H134" s="91"/>
      <c r="I134" s="91"/>
      <c r="J134" s="91"/>
      <c r="K134" s="91"/>
    </row>
    <row r="135" spans="7:11" ht="19.5" customHeight="1">
      <c r="G135" s="91"/>
      <c r="H135" s="91"/>
      <c r="I135" s="91"/>
      <c r="J135" s="91"/>
      <c r="K135" s="91"/>
    </row>
    <row r="136" spans="7:11" ht="19.5" customHeight="1">
      <c r="G136" s="91"/>
      <c r="H136" s="91"/>
      <c r="I136" s="91"/>
      <c r="J136" s="91"/>
      <c r="K136" s="91"/>
    </row>
    <row r="137" spans="7:11" ht="19.5" customHeight="1">
      <c r="G137" s="91"/>
      <c r="H137" s="91"/>
      <c r="I137" s="91"/>
      <c r="J137" s="91"/>
      <c r="K137" s="91"/>
    </row>
    <row r="138" spans="7:11" ht="19.5" customHeight="1">
      <c r="G138" s="91"/>
      <c r="H138" s="91"/>
      <c r="I138" s="91"/>
      <c r="J138" s="91"/>
      <c r="K138" s="91"/>
    </row>
    <row r="139" spans="7:11" ht="19.5" customHeight="1">
      <c r="G139" s="91"/>
      <c r="H139" s="91"/>
      <c r="I139" s="91"/>
      <c r="J139" s="91"/>
      <c r="K139" s="91"/>
    </row>
    <row r="140" spans="7:11" ht="19.5" customHeight="1">
      <c r="G140" s="91"/>
      <c r="H140" s="91"/>
      <c r="I140" s="91"/>
      <c r="J140" s="91"/>
      <c r="K140" s="91"/>
    </row>
    <row r="141" spans="7:11" ht="19.5" customHeight="1">
      <c r="G141" s="91"/>
      <c r="H141" s="91"/>
      <c r="I141" s="91"/>
      <c r="J141" s="91"/>
      <c r="K141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2022-09-23T11:36:43Z</dcterms:created>
  <dcterms:modified xsi:type="dcterms:W3CDTF">2022-09-26T09:01:52Z</dcterms:modified>
  <cp:category/>
  <cp:version/>
  <cp:contentType/>
  <cp:contentStatus/>
</cp:coreProperties>
</file>