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<sst xmlns="http://schemas.openxmlformats.org/spreadsheetml/2006/main" count="57" uniqueCount="52">
  <si>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</si>
  <si>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</si>
  <si>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1.01.-30.04.2017
</t>
  </si>
  <si>
    <t xml:space="preserve">Realizări 1.01.-30.04.2018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</si>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</sst>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0" applyNumberFormat="1" applyFont="1" applyFill="1" applyAlignment="1" applyProtection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8\04%20aprilie%202018\BGC%20-%20aprilie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18 "/>
      <sheetName val="UAT aprilie 2018"/>
      <sheetName val=" consolidari aprilie"/>
      <sheetName val=" martie 2018  (valori)"/>
      <sheetName val="UAT martie 2018 (valori)"/>
      <sheetName val=" februarie 2018  (valori)"/>
      <sheetName val="UAT februarie 2018 (valori)"/>
      <sheetName val="Sinteza - An 2"/>
      <sheetName val="2017 - 2018"/>
      <sheetName val="Sinteza-anexa program 6 luni"/>
      <sheetName val="progr 6 luni % execuție  "/>
      <sheetName val="Program 27.04.2018 (Liliana)"/>
      <sheetName val="dob_trez"/>
      <sheetName val="SPECIAL_CNAIR"/>
      <sheetName val="CNAIR_ex"/>
      <sheetName val="Sinteza - Anexa executie progam"/>
      <sheetName val="progr.%.exec"/>
      <sheetName val=" aprilie 2017"/>
      <sheetName val="aprilie 2017 leg"/>
      <sheetName val="Sinteza-anexa program 9 luni "/>
      <sheetName val="program 9 luni .%.exec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47"/>
  <sheetViews>
    <sheetView showZeros="0" tabSelected="1" view="pageBreakPreview" zoomScale="75" zoomScaleNormal="75" zoomScaleSheetLayoutView="75" zoomScalePageLayoutView="0" workbookViewId="0" topLeftCell="A31">
      <selection activeCell="T36" sqref="T36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8"/>
      <c r="D7" s="98"/>
      <c r="E7" s="14"/>
      <c r="F7" s="15"/>
      <c r="G7" s="99" t="s">
        <v>3</v>
      </c>
      <c r="H7" s="100"/>
      <c r="I7" s="100"/>
      <c r="J7" s="16"/>
      <c r="K7" s="101" t="s">
        <v>4</v>
      </c>
      <c r="L7" s="97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3.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858332.8</v>
      </c>
      <c r="C10" s="30"/>
      <c r="D10" s="30"/>
      <c r="E10" s="30"/>
      <c r="F10" s="30"/>
      <c r="G10" s="30">
        <v>929952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10</v>
      </c>
      <c r="B12" s="36">
        <f>B13+B30+B31+B33+B34++B37+B32+B35+B36</f>
        <v>80107.54415453857</v>
      </c>
      <c r="C12" s="37">
        <f aca="true" t="shared" si="0" ref="C12:C34">B12/$B$10*100</f>
        <v>9.332923564675445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89594.25155527002</v>
      </c>
      <c r="H12" s="37">
        <f aca="true" t="shared" si="2" ref="H12:H32">G12/$G$10*100</f>
        <v>9.63428774337493</v>
      </c>
      <c r="I12" s="37">
        <f aca="true" t="shared" si="3" ref="I12:I32">G12/G$12*100</f>
        <v>100</v>
      </c>
      <c r="J12" s="37"/>
      <c r="K12" s="37">
        <f aca="true" t="shared" si="4" ref="K12:K28">G12-B12</f>
        <v>9486.707400731451</v>
      </c>
      <c r="L12" s="38">
        <f aca="true" t="shared" si="5" ref="L12:L28">G12/B12-1</f>
        <v>0.11842464403140696</v>
      </c>
    </row>
    <row r="13" spans="1:12" s="43" customFormat="1" ht="24.75" customHeight="1">
      <c r="A13" s="39" t="s">
        <v>11</v>
      </c>
      <c r="B13" s="40">
        <f>B14+B27+B28</f>
        <v>76221.65625953856</v>
      </c>
      <c r="C13" s="41">
        <f>B13/$B$10*100</f>
        <v>8.880198480069568</v>
      </c>
      <c r="D13" s="41">
        <f>B13/B$12*100</f>
        <v>95.14916112332243</v>
      </c>
      <c r="E13" s="41"/>
      <c r="F13" s="41"/>
      <c r="G13" s="40">
        <f>G14+G27+G28</f>
        <v>84389.61119327</v>
      </c>
      <c r="H13" s="41">
        <f t="shared" si="2"/>
        <v>9.074620108701309</v>
      </c>
      <c r="I13" s="41">
        <f t="shared" si="3"/>
        <v>94.19087690152831</v>
      </c>
      <c r="J13" s="41"/>
      <c r="K13" s="41">
        <f t="shared" si="4"/>
        <v>8167.954933731438</v>
      </c>
      <c r="L13" s="42">
        <f t="shared" si="5"/>
        <v>0.10716055429075366</v>
      </c>
    </row>
    <row r="14" spans="1:12" s="43" customFormat="1" ht="25.5" customHeight="1">
      <c r="A14" s="44" t="s">
        <v>12</v>
      </c>
      <c r="B14" s="40">
        <f>B15+B19+B20+B25+B26</f>
        <v>48262.747621999995</v>
      </c>
      <c r="C14" s="41">
        <f>B14/$B$10*100</f>
        <v>5.62284787695402</v>
      </c>
      <c r="D14" s="41">
        <f t="shared" si="1"/>
        <v>60.24744377245476</v>
      </c>
      <c r="E14" s="41"/>
      <c r="F14" s="41"/>
      <c r="G14" s="40">
        <f>G15+G19+G20+G25+G26</f>
        <v>48124.288357</v>
      </c>
      <c r="H14" s="41">
        <f t="shared" si="2"/>
        <v>5.174921754778741</v>
      </c>
      <c r="I14" s="41">
        <f t="shared" si="3"/>
        <v>53.71358934486158</v>
      </c>
      <c r="J14" s="41"/>
      <c r="K14" s="41">
        <f t="shared" si="4"/>
        <v>-138.45926499999769</v>
      </c>
      <c r="L14" s="42">
        <f t="shared" si="5"/>
        <v>-0.002868864120303072</v>
      </c>
    </row>
    <row r="15" spans="1:12" s="43" customFormat="1" ht="40.5" customHeight="1">
      <c r="A15" s="45" t="s">
        <v>13</v>
      </c>
      <c r="B15" s="40">
        <f>B16+B17+B18</f>
        <v>17186.174544999998</v>
      </c>
      <c r="C15" s="41">
        <f t="shared" si="0"/>
        <v>2.002274006655693</v>
      </c>
      <c r="D15" s="41">
        <f t="shared" si="1"/>
        <v>21.453877692025465</v>
      </c>
      <c r="E15" s="41"/>
      <c r="F15" s="41"/>
      <c r="G15" s="40">
        <f>G16+G17+G18</f>
        <v>15737.307</v>
      </c>
      <c r="H15" s="41">
        <f t="shared" si="2"/>
        <v>1.6922708914008464</v>
      </c>
      <c r="I15" s="41">
        <f t="shared" si="3"/>
        <v>17.565085624150534</v>
      </c>
      <c r="J15" s="41"/>
      <c r="K15" s="41">
        <f t="shared" si="4"/>
        <v>-1448.8675449999973</v>
      </c>
      <c r="L15" s="42">
        <f t="shared" si="5"/>
        <v>-0.08430424939571668</v>
      </c>
    </row>
    <row r="16" spans="1:12" ht="25.5" customHeight="1">
      <c r="A16" s="46" t="s">
        <v>14</v>
      </c>
      <c r="B16" s="47">
        <v>6547.242</v>
      </c>
      <c r="C16" s="47">
        <f t="shared" si="0"/>
        <v>0.7627859496922406</v>
      </c>
      <c r="D16" s="47">
        <f t="shared" si="1"/>
        <v>8.173065432351118</v>
      </c>
      <c r="E16" s="47"/>
      <c r="F16" s="47"/>
      <c r="G16" s="47">
        <v>6535.524</v>
      </c>
      <c r="H16" s="47">
        <f t="shared" si="2"/>
        <v>0.7027807886858677</v>
      </c>
      <c r="I16" s="47">
        <f t="shared" si="3"/>
        <v>7.2945796036571435</v>
      </c>
      <c r="J16" s="47"/>
      <c r="K16" s="47">
        <f t="shared" si="4"/>
        <v>-11.717999999999847</v>
      </c>
      <c r="L16" s="48">
        <f t="shared" si="5"/>
        <v>-0.001789761246033028</v>
      </c>
    </row>
    <row r="17" spans="1:12" ht="18" customHeight="1">
      <c r="A17" s="46" t="s">
        <v>15</v>
      </c>
      <c r="B17" s="47">
        <v>9995.567544999998</v>
      </c>
      <c r="C17" s="47">
        <f t="shared" si="0"/>
        <v>1.1645328647582847</v>
      </c>
      <c r="D17" s="47">
        <f t="shared" si="1"/>
        <v>12.477685654321348</v>
      </c>
      <c r="E17" s="47"/>
      <c r="F17" s="47"/>
      <c r="G17" s="47">
        <v>8173.9580000000005</v>
      </c>
      <c r="H17" s="47">
        <f t="shared" si="2"/>
        <v>0.8789655810192355</v>
      </c>
      <c r="I17" s="47">
        <f t="shared" si="3"/>
        <v>9.123306303817436</v>
      </c>
      <c r="J17" s="47"/>
      <c r="K17" s="47">
        <f t="shared" si="4"/>
        <v>-1821.6095449999975</v>
      </c>
      <c r="L17" s="48">
        <f t="shared" si="5"/>
        <v>-0.1822417323277663</v>
      </c>
    </row>
    <row r="18" spans="1:12" ht="36.75" customHeight="1">
      <c r="A18" s="49" t="s">
        <v>16</v>
      </c>
      <c r="B18" s="47">
        <v>643.365</v>
      </c>
      <c r="C18" s="47">
        <f t="shared" si="0"/>
        <v>0.07495519220516797</v>
      </c>
      <c r="D18" s="47">
        <f t="shared" si="1"/>
        <v>0.8031266053529985</v>
      </c>
      <c r="E18" s="47"/>
      <c r="F18" s="47"/>
      <c r="G18" s="47">
        <v>1027.825</v>
      </c>
      <c r="H18" s="47">
        <f t="shared" si="2"/>
        <v>0.11052452169574344</v>
      </c>
      <c r="I18" s="47">
        <f t="shared" si="3"/>
        <v>1.147199716675955</v>
      </c>
      <c r="J18" s="47"/>
      <c r="K18" s="47">
        <f t="shared" si="4"/>
        <v>384.46000000000004</v>
      </c>
      <c r="L18" s="48">
        <f t="shared" si="5"/>
        <v>0.5975768032143496</v>
      </c>
    </row>
    <row r="19" spans="1:12" ht="24" customHeight="1">
      <c r="A19" s="45" t="s">
        <v>17</v>
      </c>
      <c r="B19" s="41">
        <v>3215.835</v>
      </c>
      <c r="C19" s="41">
        <f t="shared" si="0"/>
        <v>0.3746606211483471</v>
      </c>
      <c r="D19" s="41">
        <f t="shared" si="1"/>
        <v>4.01439718810529</v>
      </c>
      <c r="E19" s="41"/>
      <c r="F19" s="41"/>
      <c r="G19" s="41">
        <v>3431.461</v>
      </c>
      <c r="H19" s="41">
        <f t="shared" si="2"/>
        <v>0.3689933458931214</v>
      </c>
      <c r="I19" s="41">
        <f t="shared" si="3"/>
        <v>3.830001300790104</v>
      </c>
      <c r="J19" s="41"/>
      <c r="K19" s="41">
        <f t="shared" si="4"/>
        <v>215.62599999999975</v>
      </c>
      <c r="L19" s="42">
        <f t="shared" si="5"/>
        <v>0.06705132570545436</v>
      </c>
    </row>
    <row r="20" spans="1:12" ht="23.25" customHeight="1">
      <c r="A20" s="50" t="s">
        <v>18</v>
      </c>
      <c r="B20" s="40">
        <f>B21+B22+B23+B24</f>
        <v>27192.969076999998</v>
      </c>
      <c r="C20" s="41">
        <f t="shared" si="0"/>
        <v>3.1681148707121523</v>
      </c>
      <c r="D20" s="41">
        <f t="shared" si="1"/>
        <v>33.94557823984841</v>
      </c>
      <c r="E20" s="41"/>
      <c r="F20" s="41"/>
      <c r="G20" s="40">
        <f>G21+G22+G23+G24</f>
        <v>28317.096357</v>
      </c>
      <c r="H20" s="41">
        <f t="shared" si="2"/>
        <v>3.0450062322571485</v>
      </c>
      <c r="I20" s="41">
        <f t="shared" si="3"/>
        <v>31.605929917871343</v>
      </c>
      <c r="J20" s="41"/>
      <c r="K20" s="41">
        <f t="shared" si="4"/>
        <v>1124.1272800000006</v>
      </c>
      <c r="L20" s="42">
        <f t="shared" si="5"/>
        <v>0.04133889450677142</v>
      </c>
    </row>
    <row r="21" spans="1:12" ht="20.25" customHeight="1">
      <c r="A21" s="46" t="s">
        <v>19</v>
      </c>
      <c r="B21" s="33">
        <v>17331.785</v>
      </c>
      <c r="C21" s="47">
        <f t="shared" si="0"/>
        <v>2.0192383420510085</v>
      </c>
      <c r="D21" s="47">
        <f t="shared" si="1"/>
        <v>21.63564640873846</v>
      </c>
      <c r="E21" s="47"/>
      <c r="F21" s="47"/>
      <c r="G21" s="47">
        <v>17529.378</v>
      </c>
      <c r="H21" s="47">
        <f t="shared" si="2"/>
        <v>1.884976643955817</v>
      </c>
      <c r="I21" s="47">
        <f t="shared" si="3"/>
        <v>19.56529319203728</v>
      </c>
      <c r="J21" s="47"/>
      <c r="K21" s="47">
        <f t="shared" si="4"/>
        <v>197.59300000000076</v>
      </c>
      <c r="L21" s="48">
        <f t="shared" si="5"/>
        <v>0.011400614535663767</v>
      </c>
    </row>
    <row r="22" spans="1:12" ht="18" customHeight="1">
      <c r="A22" s="46" t="s">
        <v>20</v>
      </c>
      <c r="B22" s="33">
        <v>7652.474999999999</v>
      </c>
      <c r="C22" s="47">
        <f t="shared" si="0"/>
        <v>0.8915510394103545</v>
      </c>
      <c r="D22" s="47">
        <f t="shared" si="1"/>
        <v>9.552751967077299</v>
      </c>
      <c r="E22" s="47"/>
      <c r="F22" s="47"/>
      <c r="G22" s="47">
        <v>8777.385</v>
      </c>
      <c r="H22" s="47">
        <f t="shared" si="2"/>
        <v>0.9438535537318056</v>
      </c>
      <c r="I22" s="47">
        <f t="shared" si="3"/>
        <v>9.796817148012334</v>
      </c>
      <c r="J22" s="47"/>
      <c r="K22" s="47">
        <f t="shared" si="4"/>
        <v>1124.9100000000008</v>
      </c>
      <c r="L22" s="48">
        <f t="shared" si="5"/>
        <v>0.1469995001617126</v>
      </c>
    </row>
    <row r="23" spans="1:12" s="52" customFormat="1" ht="30" customHeight="1">
      <c r="A23" s="51" t="s">
        <v>21</v>
      </c>
      <c r="B23" s="33">
        <v>959.181077</v>
      </c>
      <c r="C23" s="47">
        <f t="shared" si="0"/>
        <v>0.11174932112579176</v>
      </c>
      <c r="D23" s="47">
        <f t="shared" si="1"/>
        <v>1.1973667238501364</v>
      </c>
      <c r="E23" s="47"/>
      <c r="F23" s="47"/>
      <c r="G23" s="47">
        <v>940.831357</v>
      </c>
      <c r="H23" s="47">
        <f t="shared" si="2"/>
        <v>0.10116988371442828</v>
      </c>
      <c r="I23" s="47">
        <f t="shared" si="3"/>
        <v>1.0501023678060508</v>
      </c>
      <c r="J23" s="47"/>
      <c r="K23" s="47">
        <f t="shared" si="4"/>
        <v>-18.349719999999934</v>
      </c>
      <c r="L23" s="48">
        <f t="shared" si="5"/>
        <v>-0.01913061093468582</v>
      </c>
    </row>
    <row r="24" spans="1:12" ht="52.5" customHeight="1">
      <c r="A24" s="51" t="s">
        <v>22</v>
      </c>
      <c r="B24" s="33">
        <v>1249.528</v>
      </c>
      <c r="C24" s="47">
        <f t="shared" si="0"/>
        <v>0.14557616812499766</v>
      </c>
      <c r="D24" s="47">
        <f t="shared" si="1"/>
        <v>1.5598131401825115</v>
      </c>
      <c r="E24" s="47"/>
      <c r="F24" s="47"/>
      <c r="G24" s="47">
        <v>1069.502</v>
      </c>
      <c r="H24" s="47">
        <f t="shared" si="2"/>
        <v>0.11500615085509788</v>
      </c>
      <c r="I24" s="47">
        <f t="shared" si="3"/>
        <v>1.1937172100156808</v>
      </c>
      <c r="J24" s="47"/>
      <c r="K24" s="47">
        <f t="shared" si="4"/>
        <v>-180.02600000000007</v>
      </c>
      <c r="L24" s="48">
        <f t="shared" si="5"/>
        <v>-0.14407520279657604</v>
      </c>
    </row>
    <row r="25" spans="1:12" s="43" customFormat="1" ht="35.25" customHeight="1">
      <c r="A25" s="50" t="s">
        <v>23</v>
      </c>
      <c r="B25" s="53">
        <v>318.859</v>
      </c>
      <c r="C25" s="41">
        <f t="shared" si="0"/>
        <v>0.037148644441876155</v>
      </c>
      <c r="D25" s="41">
        <f t="shared" si="1"/>
        <v>0.3980386658525903</v>
      </c>
      <c r="E25" s="41"/>
      <c r="F25" s="41"/>
      <c r="G25" s="41">
        <v>327.633</v>
      </c>
      <c r="H25" s="41">
        <f t="shared" si="2"/>
        <v>0.0352311732218437</v>
      </c>
      <c r="I25" s="41">
        <f t="shared" si="3"/>
        <v>0.3656852915366849</v>
      </c>
      <c r="J25" s="41"/>
      <c r="K25" s="41">
        <f t="shared" si="4"/>
        <v>8.774000000000001</v>
      </c>
      <c r="L25" s="42">
        <f t="shared" si="5"/>
        <v>0.027516864821127918</v>
      </c>
    </row>
    <row r="26" spans="1:12" s="43" customFormat="1" ht="17.25" customHeight="1">
      <c r="A26" s="54" t="s">
        <v>24</v>
      </c>
      <c r="B26" s="53">
        <v>348.91</v>
      </c>
      <c r="C26" s="41">
        <f t="shared" si="0"/>
        <v>0.040649733995951225</v>
      </c>
      <c r="D26" s="41">
        <f t="shared" si="1"/>
        <v>0.435551986623013</v>
      </c>
      <c r="E26" s="41"/>
      <c r="F26" s="41"/>
      <c r="G26" s="41">
        <v>310.791</v>
      </c>
      <c r="H26" s="41">
        <f t="shared" si="2"/>
        <v>0.03342011200578094</v>
      </c>
      <c r="I26" s="41">
        <f t="shared" si="3"/>
        <v>0.3468872105129148</v>
      </c>
      <c r="J26" s="41"/>
      <c r="K26" s="41">
        <f t="shared" si="4"/>
        <v>-38.11900000000003</v>
      </c>
      <c r="L26" s="42">
        <f t="shared" si="5"/>
        <v>-0.10925166948496756</v>
      </c>
    </row>
    <row r="27" spans="1:12" s="43" customFormat="1" ht="18" customHeight="1">
      <c r="A27" s="55" t="s">
        <v>25</v>
      </c>
      <c r="B27" s="53">
        <v>22452.303491</v>
      </c>
      <c r="C27" s="41">
        <f t="shared" si="0"/>
        <v>2.615803973819945</v>
      </c>
      <c r="D27" s="41">
        <f t="shared" si="1"/>
        <v>28.027701670252664</v>
      </c>
      <c r="E27" s="41"/>
      <c r="F27" s="41"/>
      <c r="G27" s="41">
        <v>29992.636511</v>
      </c>
      <c r="H27" s="41">
        <f t="shared" si="2"/>
        <v>3.2251811395641927</v>
      </c>
      <c r="I27" s="41">
        <f>G27/G$12*100</f>
        <v>33.47607239343672</v>
      </c>
      <c r="J27" s="41"/>
      <c r="K27" s="41">
        <f t="shared" si="4"/>
        <v>7540.333020000002</v>
      </c>
      <c r="L27" s="42">
        <f t="shared" si="5"/>
        <v>0.3358378361054375</v>
      </c>
    </row>
    <row r="28" spans="1:12" s="43" customFormat="1" ht="15.75" customHeight="1">
      <c r="A28" s="57" t="s">
        <v>26</v>
      </c>
      <c r="B28" s="53">
        <v>5506.605146538572</v>
      </c>
      <c r="C28" s="41">
        <f t="shared" si="0"/>
        <v>0.6415466292956032</v>
      </c>
      <c r="D28" s="41">
        <f t="shared" si="1"/>
        <v>6.874015680615007</v>
      </c>
      <c r="E28" s="41"/>
      <c r="F28" s="41"/>
      <c r="G28" s="41">
        <v>6272.686325269999</v>
      </c>
      <c r="H28" s="41">
        <f t="shared" si="2"/>
        <v>0.6745172143583753</v>
      </c>
      <c r="I28" s="41">
        <f>G28/G$12*100</f>
        <v>7.001215163230004</v>
      </c>
      <c r="J28" s="41"/>
      <c r="K28" s="41">
        <f t="shared" si="4"/>
        <v>766.0811787314269</v>
      </c>
      <c r="L28" s="42">
        <f t="shared" si="5"/>
        <v>0.13912041236749695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311.339186</v>
      </c>
      <c r="C30" s="41">
        <f t="shared" si="0"/>
        <v>0.036272549062554754</v>
      </c>
      <c r="D30" s="41">
        <f t="shared" si="1"/>
        <v>0.388651517514235</v>
      </c>
      <c r="E30" s="41"/>
      <c r="F30" s="41"/>
      <c r="G30" s="41">
        <v>272.553</v>
      </c>
      <c r="H30" s="41">
        <f t="shared" si="2"/>
        <v>0.0293082868793228</v>
      </c>
      <c r="I30" s="41">
        <f t="shared" si="3"/>
        <v>0.3042081330763326</v>
      </c>
      <c r="J30" s="41"/>
      <c r="K30" s="41">
        <f>G30-B30</f>
        <v>-38.78618599999999</v>
      </c>
      <c r="L30" s="42">
        <f>G30/B30-1</f>
        <v>-0.12457855529949258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2.667</v>
      </c>
      <c r="H31" s="41">
        <f t="shared" si="2"/>
        <v>0.00028678899556106117</v>
      </c>
      <c r="I31" s="41">
        <f t="shared" si="3"/>
        <v>0.0029767534788264264</v>
      </c>
      <c r="J31" s="41"/>
      <c r="K31" s="41">
        <f>G31-B31</f>
        <v>2.667</v>
      </c>
      <c r="L31" s="42"/>
    </row>
    <row r="32" spans="1:12" s="43" customFormat="1" ht="34.5" customHeight="1">
      <c r="A32" s="60" t="s">
        <v>29</v>
      </c>
      <c r="B32" s="53">
        <v>-7.583121999999996</v>
      </c>
      <c r="C32" s="41">
        <f t="shared" si="0"/>
        <v>-0.0008834710732247439</v>
      </c>
      <c r="D32" s="41">
        <f t="shared" si="1"/>
        <v>-0.009466177099838564</v>
      </c>
      <c r="E32" s="41"/>
      <c r="F32" s="41"/>
      <c r="G32" s="41">
        <v>53.509</v>
      </c>
      <c r="H32" s="41">
        <f t="shared" si="2"/>
        <v>0.005753952892192285</v>
      </c>
      <c r="I32" s="41">
        <f t="shared" si="3"/>
        <v>0.05972369774972751</v>
      </c>
      <c r="J32" s="41"/>
      <c r="K32" s="41">
        <f>G32-B32</f>
        <v>61.092121999999996</v>
      </c>
      <c r="L32" s="61"/>
    </row>
    <row r="33" spans="1:12" s="43" customFormat="1" ht="16.5" customHeight="1">
      <c r="A33" s="62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59" t="s">
        <v>31</v>
      </c>
      <c r="B34" s="53">
        <v>-202.621</v>
      </c>
      <c r="C34" s="62">
        <f t="shared" si="0"/>
        <v>-0.023606344765107427</v>
      </c>
      <c r="D34" s="62">
        <f t="shared" si="1"/>
        <v>-0.2529362273409805</v>
      </c>
      <c r="E34" s="62"/>
      <c r="F34" s="62"/>
      <c r="G34" s="62">
        <v>-89.50599999999996</v>
      </c>
      <c r="H34" s="62">
        <f>G34/$G$10*100</f>
        <v>-0.009624797839028247</v>
      </c>
      <c r="I34" s="62">
        <f>G34/G$12*100</f>
        <v>-0.09990149864110912</v>
      </c>
      <c r="J34" s="62"/>
      <c r="K34" s="62">
        <f>G34-B34</f>
        <v>113.11500000000005</v>
      </c>
      <c r="L34" s="42">
        <f>G34/B34-1</f>
        <v>-0.5582590156005549</v>
      </c>
    </row>
    <row r="35" spans="1:12" ht="48" customHeight="1">
      <c r="A35" s="63" t="s">
        <v>32</v>
      </c>
      <c r="B35" s="53">
        <v>-148.663</v>
      </c>
      <c r="C35" s="53">
        <f>B35/$B$10*100</f>
        <v>-0.01731997192697285</v>
      </c>
      <c r="D35" s="53">
        <f>B35/B$12*100</f>
        <v>-0.18557927542156136</v>
      </c>
      <c r="E35" s="40"/>
      <c r="F35" s="41"/>
      <c r="G35" s="53">
        <v>8.122000000000002</v>
      </c>
      <c r="H35" s="53">
        <f>G35/$G$10*100</f>
        <v>0.0008733784109287363</v>
      </c>
      <c r="I35" s="53">
        <f>G35/G$12*100</f>
        <v>0.009065313743917601</v>
      </c>
      <c r="J35" s="53"/>
      <c r="K35" s="53">
        <f>G35-B35</f>
        <v>156.78500000000003</v>
      </c>
      <c r="L35" s="61"/>
    </row>
    <row r="36" spans="1:12" ht="48" customHeight="1">
      <c r="A36" s="63" t="s">
        <v>33</v>
      </c>
      <c r="B36" s="53">
        <v>3933.4158310000003</v>
      </c>
      <c r="C36" s="65">
        <f>B36/$B$10*100</f>
        <v>0.45826232330862804</v>
      </c>
      <c r="D36" s="65">
        <f>B36/B$12*100</f>
        <v>4.910169039025707</v>
      </c>
      <c r="E36" s="53"/>
      <c r="F36" s="53"/>
      <c r="G36" s="53">
        <v>4957.295362</v>
      </c>
      <c r="H36" s="53">
        <f>G36/$G$10*100</f>
        <v>0.5330700253346409</v>
      </c>
      <c r="I36" s="53">
        <f>G36/G$12*100</f>
        <v>5.5330506990639705</v>
      </c>
      <c r="J36" s="53"/>
      <c r="K36" s="53">
        <f>G36-B36</f>
        <v>1023.8795309999996</v>
      </c>
      <c r="L36" s="42">
        <f>G36/B36-1</f>
        <v>0.2603028957504594</v>
      </c>
    </row>
    <row r="37" spans="1:12" ht="10.5" customHeight="1">
      <c r="A37" s="66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</row>
    <row r="38" spans="1:12" s="43" customFormat="1" ht="33" customHeight="1">
      <c r="A38" s="35" t="s">
        <v>34</v>
      </c>
      <c r="B38" s="67">
        <f>B39+B52+B53+B54+B55</f>
        <v>78752.35051030856</v>
      </c>
      <c r="C38" s="37">
        <f aca="true" t="shared" si="6" ref="C38:C56">B38/$B$10*100</f>
        <v>9.175036828408347</v>
      </c>
      <c r="D38" s="37">
        <f aca="true" t="shared" si="7" ref="D38:D54">B38/B$38*100</f>
        <v>100</v>
      </c>
      <c r="E38" s="37"/>
      <c r="F38" s="37"/>
      <c r="G38" s="67">
        <f>G39+G52+G53+G54+G55</f>
        <v>95648.87443039</v>
      </c>
      <c r="H38" s="37">
        <f aca="true" t="shared" si="8" ref="H38:H53">G38/$G$10*100</f>
        <v>10.285356064656026</v>
      </c>
      <c r="I38" s="37">
        <f aca="true" t="shared" si="9" ref="I38:I54">G38/G$38*100</f>
        <v>100</v>
      </c>
      <c r="J38" s="37"/>
      <c r="K38" s="37">
        <f aca="true" t="shared" si="10" ref="K38:K56">G38-B38</f>
        <v>16896.52392008144</v>
      </c>
      <c r="L38" s="38">
        <f aca="true" t="shared" si="11" ref="L38:L52">G38/B38-1</f>
        <v>0.21455262999254487</v>
      </c>
    </row>
    <row r="39" spans="1:12" s="43" customFormat="1" ht="19.5" customHeight="1">
      <c r="A39" s="68" t="s">
        <v>35</v>
      </c>
      <c r="B39" s="56">
        <f>B40+B41+B42+B43+B44+B51</f>
        <v>77307.96414830856</v>
      </c>
      <c r="C39" s="41">
        <f t="shared" si="6"/>
        <v>9.006758701089899</v>
      </c>
      <c r="D39" s="41">
        <f t="shared" si="7"/>
        <v>98.16591333129678</v>
      </c>
      <c r="E39" s="41"/>
      <c r="F39" s="41"/>
      <c r="G39" s="56">
        <f>G40+G41+G42+G43+G44+G51</f>
        <v>91363.13520768</v>
      </c>
      <c r="H39" s="41">
        <f t="shared" si="8"/>
        <v>9.824500104056984</v>
      </c>
      <c r="I39" s="41">
        <f t="shared" si="9"/>
        <v>95.51929988906558</v>
      </c>
      <c r="J39" s="41"/>
      <c r="K39" s="41">
        <f t="shared" si="10"/>
        <v>14055.171059371438</v>
      </c>
      <c r="L39" s="42">
        <f t="shared" si="11"/>
        <v>0.18180754355926165</v>
      </c>
    </row>
    <row r="40" spans="1:12" ht="19.5" customHeight="1">
      <c r="A40" s="69" t="s">
        <v>36</v>
      </c>
      <c r="B40" s="62">
        <v>21807.025630000007</v>
      </c>
      <c r="C40" s="62">
        <f t="shared" si="6"/>
        <v>2.5406259238840696</v>
      </c>
      <c r="D40" s="62">
        <f t="shared" si="7"/>
        <v>27.690634614322402</v>
      </c>
      <c r="E40" s="62"/>
      <c r="F40" s="62"/>
      <c r="G40" s="70">
        <v>26261.31305799</v>
      </c>
      <c r="H40" s="62">
        <f t="shared" si="8"/>
        <v>2.8239428548989625</v>
      </c>
      <c r="I40" s="62">
        <f t="shared" si="9"/>
        <v>27.455956188070036</v>
      </c>
      <c r="J40" s="62"/>
      <c r="K40" s="62">
        <f t="shared" si="10"/>
        <v>4454.287427989992</v>
      </c>
      <c r="L40" s="71">
        <f t="shared" si="11"/>
        <v>0.2042592833871948</v>
      </c>
    </row>
    <row r="41" spans="1:12" ht="17.25" customHeight="1">
      <c r="A41" s="69" t="s">
        <v>37</v>
      </c>
      <c r="B41" s="62">
        <v>10834.452474000002</v>
      </c>
      <c r="C41" s="62">
        <f t="shared" si="6"/>
        <v>1.2622670919717855</v>
      </c>
      <c r="D41" s="62">
        <f t="shared" si="7"/>
        <v>13.757624253490425</v>
      </c>
      <c r="E41" s="62"/>
      <c r="F41" s="62"/>
      <c r="G41" s="70">
        <v>12160.359169000003</v>
      </c>
      <c r="H41" s="62">
        <f t="shared" si="8"/>
        <v>1.3076329927781223</v>
      </c>
      <c r="I41" s="62">
        <f t="shared" si="9"/>
        <v>12.713541316003566</v>
      </c>
      <c r="J41" s="62"/>
      <c r="K41" s="62">
        <f t="shared" si="10"/>
        <v>1325.9066950000015</v>
      </c>
      <c r="L41" s="71">
        <f t="shared" si="11"/>
        <v>0.12237874485875944</v>
      </c>
    </row>
    <row r="42" spans="1:12" ht="19.5" customHeight="1">
      <c r="A42" s="69" t="s">
        <v>38</v>
      </c>
      <c r="B42" s="62">
        <v>3239.9949653085714</v>
      </c>
      <c r="C42" s="62">
        <f t="shared" si="6"/>
        <v>0.3774753761371546</v>
      </c>
      <c r="D42" s="62">
        <f t="shared" si="7"/>
        <v>4.114156522711612</v>
      </c>
      <c r="E42" s="62"/>
      <c r="F42" s="62"/>
      <c r="G42" s="70">
        <v>5060.75101835</v>
      </c>
      <c r="H42" s="62">
        <f t="shared" si="8"/>
        <v>0.5441948636434999</v>
      </c>
      <c r="I42" s="62">
        <f t="shared" si="9"/>
        <v>5.290967665315333</v>
      </c>
      <c r="J42" s="62"/>
      <c r="K42" s="62">
        <f t="shared" si="10"/>
        <v>1820.7560530414285</v>
      </c>
      <c r="L42" s="71">
        <f t="shared" si="11"/>
        <v>0.561962618009199</v>
      </c>
    </row>
    <row r="43" spans="1:12" ht="19.5" customHeight="1">
      <c r="A43" s="69" t="s">
        <v>39</v>
      </c>
      <c r="B43" s="62">
        <v>2290.363</v>
      </c>
      <c r="C43" s="62">
        <f t="shared" si="6"/>
        <v>0.26683857356959906</v>
      </c>
      <c r="D43" s="62">
        <f t="shared" si="7"/>
        <v>2.908310653788289</v>
      </c>
      <c r="E43" s="62"/>
      <c r="F43" s="62"/>
      <c r="G43" s="70">
        <v>2904.1618864300003</v>
      </c>
      <c r="H43" s="62">
        <f t="shared" si="8"/>
        <v>0.31229158993474937</v>
      </c>
      <c r="I43" s="62">
        <f t="shared" si="9"/>
        <v>3.0362739799343386</v>
      </c>
      <c r="J43" s="62"/>
      <c r="K43" s="62">
        <f t="shared" si="10"/>
        <v>613.7988864300005</v>
      </c>
      <c r="L43" s="71">
        <f t="shared" si="11"/>
        <v>0.2679919673999276</v>
      </c>
    </row>
    <row r="44" spans="1:12" s="43" customFormat="1" ht="19.5" customHeight="1">
      <c r="A44" s="69" t="s">
        <v>40</v>
      </c>
      <c r="B44" s="70">
        <f>B45+B46+B47+B48+B50+B49</f>
        <v>39051.97695899999</v>
      </c>
      <c r="C44" s="62">
        <f t="shared" si="6"/>
        <v>4.54974771545489</v>
      </c>
      <c r="D44" s="62">
        <f t="shared" si="7"/>
        <v>49.58833191129723</v>
      </c>
      <c r="E44" s="62"/>
      <c r="F44" s="62"/>
      <c r="G44" s="70">
        <f>G45+G46+G47+G48+G50+G49</f>
        <v>44899.22314290999</v>
      </c>
      <c r="H44" s="62">
        <f t="shared" si="8"/>
        <v>4.8281226496539595</v>
      </c>
      <c r="I44" s="62">
        <f t="shared" si="9"/>
        <v>46.94171615745057</v>
      </c>
      <c r="J44" s="62"/>
      <c r="K44" s="62">
        <f t="shared" si="10"/>
        <v>5847.24618391</v>
      </c>
      <c r="L44" s="71">
        <f t="shared" si="11"/>
        <v>0.1497298380066372</v>
      </c>
    </row>
    <row r="45" spans="1:12" ht="31.5" customHeight="1">
      <c r="A45" s="72" t="s">
        <v>41</v>
      </c>
      <c r="B45" s="47">
        <v>364.26973999999245</v>
      </c>
      <c r="C45" s="47">
        <f t="shared" si="6"/>
        <v>0.04243921937970825</v>
      </c>
      <c r="D45" s="47">
        <f>B45/B$38*100</f>
        <v>0.4625509431014508</v>
      </c>
      <c r="E45" s="47"/>
      <c r="F45" s="47"/>
      <c r="G45" s="73">
        <v>557.2474291299986</v>
      </c>
      <c r="H45" s="47">
        <f t="shared" si="8"/>
        <v>0.0599221711582962</v>
      </c>
      <c r="I45" s="47">
        <f t="shared" si="9"/>
        <v>0.5825969541706886</v>
      </c>
      <c r="J45" s="47"/>
      <c r="K45" s="47">
        <f t="shared" si="10"/>
        <v>192.97768913000618</v>
      </c>
      <c r="L45" s="48">
        <f t="shared" si="11"/>
        <v>0.5297659067975566</v>
      </c>
    </row>
    <row r="46" spans="1:12" ht="15.75" customHeight="1">
      <c r="A46" s="74" t="s">
        <v>42</v>
      </c>
      <c r="B46" s="47">
        <v>3920.275168</v>
      </c>
      <c r="C46" s="75">
        <f t="shared" si="6"/>
        <v>0.4567313713282307</v>
      </c>
      <c r="D46" s="75">
        <f t="shared" si="7"/>
        <v>4.977978615999331</v>
      </c>
      <c r="E46" s="75"/>
      <c r="F46" s="75"/>
      <c r="G46" s="76">
        <v>4219.3544846899995</v>
      </c>
      <c r="H46" s="75">
        <f t="shared" si="8"/>
        <v>0.4537174482865782</v>
      </c>
      <c r="I46" s="75">
        <f t="shared" si="9"/>
        <v>4.411295490738579</v>
      </c>
      <c r="J46" s="75"/>
      <c r="K46" s="75">
        <f t="shared" si="10"/>
        <v>299.07931668999936</v>
      </c>
      <c r="L46" s="77">
        <f t="shared" si="11"/>
        <v>0.0762903887796682</v>
      </c>
    </row>
    <row r="47" spans="1:12" ht="33" customHeight="1">
      <c r="A47" s="72" t="s">
        <v>43</v>
      </c>
      <c r="B47" s="47">
        <v>281.41508500000003</v>
      </c>
      <c r="C47" s="47">
        <f t="shared" si="6"/>
        <v>0.03278624386718065</v>
      </c>
      <c r="D47" s="47">
        <f t="shared" si="7"/>
        <v>0.3573418230395082</v>
      </c>
      <c r="E47" s="41"/>
      <c r="F47" s="41"/>
      <c r="G47" s="73">
        <v>142.04996933</v>
      </c>
      <c r="H47" s="47">
        <f t="shared" si="8"/>
        <v>0.015274978636531778</v>
      </c>
      <c r="I47" s="47">
        <f t="shared" si="9"/>
        <v>0.14851190897534206</v>
      </c>
      <c r="J47" s="47"/>
      <c r="K47" s="47">
        <f t="shared" si="10"/>
        <v>-139.36511567000002</v>
      </c>
      <c r="L47" s="48">
        <f t="shared" si="11"/>
        <v>-0.4952297268286098</v>
      </c>
    </row>
    <row r="48" spans="1:12" ht="17.25" customHeight="1">
      <c r="A48" s="74" t="s">
        <v>44</v>
      </c>
      <c r="B48" s="47">
        <v>29272.865739999997</v>
      </c>
      <c r="C48" s="75">
        <f>B48/$B$10*100</f>
        <v>3.4104330791040485</v>
      </c>
      <c r="D48" s="75">
        <f t="shared" si="7"/>
        <v>37.17078353892209</v>
      </c>
      <c r="E48" s="75"/>
      <c r="F48" s="75"/>
      <c r="G48" s="76">
        <v>32440.104449000002</v>
      </c>
      <c r="H48" s="75">
        <f t="shared" si="8"/>
        <v>3.488363318644403</v>
      </c>
      <c r="I48" s="75">
        <f t="shared" si="9"/>
        <v>33.91582456373683</v>
      </c>
      <c r="J48" s="75"/>
      <c r="K48" s="75">
        <f t="shared" si="10"/>
        <v>3167.2387090000047</v>
      </c>
      <c r="L48" s="77">
        <f t="shared" si="11"/>
        <v>0.10819708384998061</v>
      </c>
    </row>
    <row r="49" spans="1:12" ht="48" customHeight="1">
      <c r="A49" s="78" t="s">
        <v>45</v>
      </c>
      <c r="B49" s="76">
        <v>4139.49996</v>
      </c>
      <c r="C49" s="75">
        <f>B49/$B$10*100</f>
        <v>0.48227213966424215</v>
      </c>
      <c r="D49" s="75">
        <f>B49/B$38*100</f>
        <v>5.256350995464124</v>
      </c>
      <c r="E49" s="75"/>
      <c r="F49" s="75"/>
      <c r="G49" s="76">
        <v>5326.960078</v>
      </c>
      <c r="H49" s="75">
        <f t="shared" si="8"/>
        <v>0.5728209711899109</v>
      </c>
      <c r="I49" s="75">
        <f t="shared" si="9"/>
        <v>5.569286737270264</v>
      </c>
      <c r="J49" s="75"/>
      <c r="K49" s="75">
        <f t="shared" si="10"/>
        <v>1187.460118</v>
      </c>
      <c r="L49" s="77">
        <f t="shared" si="11"/>
        <v>0.2868607632502549</v>
      </c>
    </row>
    <row r="50" spans="1:12" ht="19.5" customHeight="1">
      <c r="A50" s="79" t="s">
        <v>46</v>
      </c>
      <c r="B50" s="47">
        <v>1073.651266</v>
      </c>
      <c r="C50" s="47">
        <f t="shared" si="6"/>
        <v>0.12508566211147937</v>
      </c>
      <c r="D50" s="47">
        <f t="shared" si="7"/>
        <v>1.3633259947707348</v>
      </c>
      <c r="E50" s="47"/>
      <c r="F50" s="47"/>
      <c r="G50" s="73">
        <v>2213.50673276</v>
      </c>
      <c r="H50" s="47">
        <f t="shared" si="8"/>
        <v>0.23802376173824025</v>
      </c>
      <c r="I50" s="47">
        <f t="shared" si="9"/>
        <v>2.3142005025588825</v>
      </c>
      <c r="J50" s="47"/>
      <c r="K50" s="47">
        <f t="shared" si="10"/>
        <v>1139.85546676</v>
      </c>
      <c r="L50" s="48">
        <f t="shared" si="11"/>
        <v>1.0616626672519565</v>
      </c>
    </row>
    <row r="51" spans="1:12" ht="31.5" customHeight="1">
      <c r="A51" s="80" t="s">
        <v>47</v>
      </c>
      <c r="B51" s="81">
        <v>84.15112</v>
      </c>
      <c r="C51" s="81">
        <f>B51/$B$10*100</f>
        <v>0.009804020072400822</v>
      </c>
      <c r="D51" s="62">
        <f t="shared" si="7"/>
        <v>0.10685537568683078</v>
      </c>
      <c r="E51" s="62"/>
      <c r="F51" s="62"/>
      <c r="G51" s="70">
        <v>77.326933</v>
      </c>
      <c r="H51" s="62">
        <f t="shared" si="8"/>
        <v>0.008315153147689342</v>
      </c>
      <c r="I51" s="62">
        <f t="shared" si="9"/>
        <v>0.0808445822917403</v>
      </c>
      <c r="J51" s="62"/>
      <c r="K51" s="62">
        <f t="shared" si="10"/>
        <v>-6.824187000000009</v>
      </c>
      <c r="L51" s="82">
        <f t="shared" si="11"/>
        <v>-0.08109442868971928</v>
      </c>
    </row>
    <row r="52" spans="1:12" s="43" customFormat="1" ht="19.5" customHeight="1">
      <c r="A52" s="68" t="s">
        <v>48</v>
      </c>
      <c r="B52" s="83">
        <v>1821.6712280000002</v>
      </c>
      <c r="C52" s="62">
        <f t="shared" si="6"/>
        <v>0.2122336729995638</v>
      </c>
      <c r="D52" s="62">
        <f t="shared" si="7"/>
        <v>2.3131642626483204</v>
      </c>
      <c r="E52" s="62"/>
      <c r="F52" s="62"/>
      <c r="G52" s="70">
        <v>4677.76633071</v>
      </c>
      <c r="H52" s="62">
        <f>G52/$G$10*100</f>
        <v>0.5030115888465211</v>
      </c>
      <c r="I52" s="62">
        <f t="shared" si="9"/>
        <v>4.890560770910398</v>
      </c>
      <c r="J52" s="62"/>
      <c r="K52" s="62">
        <f t="shared" si="10"/>
        <v>2856.09510271</v>
      </c>
      <c r="L52" s="71">
        <f t="shared" si="11"/>
        <v>1.5678433401210858</v>
      </c>
    </row>
    <row r="53" spans="1:12" ht="19.5" customHeight="1">
      <c r="A53" s="68" t="s">
        <v>30</v>
      </c>
      <c r="B53" s="83">
        <v>0</v>
      </c>
      <c r="C53" s="62">
        <f t="shared" si="6"/>
        <v>0</v>
      </c>
      <c r="D53" s="62">
        <f t="shared" si="7"/>
        <v>0</v>
      </c>
      <c r="E53" s="62"/>
      <c r="F53" s="62"/>
      <c r="G53" s="70">
        <v>0</v>
      </c>
      <c r="H53" s="62">
        <f t="shared" si="8"/>
        <v>0</v>
      </c>
      <c r="I53" s="62">
        <f t="shared" si="9"/>
        <v>0</v>
      </c>
      <c r="J53" s="62"/>
      <c r="K53" s="62">
        <f t="shared" si="10"/>
        <v>0</v>
      </c>
      <c r="L53" s="71"/>
    </row>
    <row r="54" spans="1:12" s="43" customFormat="1" ht="32.25" customHeight="1">
      <c r="A54" s="84" t="s">
        <v>49</v>
      </c>
      <c r="B54" s="81">
        <v>-377.28486599999997</v>
      </c>
      <c r="C54" s="62">
        <f t="shared" si="6"/>
        <v>-0.04395554568111576</v>
      </c>
      <c r="D54" s="62">
        <f t="shared" si="7"/>
        <v>-0.4790775939451025</v>
      </c>
      <c r="E54" s="62"/>
      <c r="F54" s="62"/>
      <c r="G54" s="70">
        <v>-392.027108</v>
      </c>
      <c r="H54" s="62">
        <f>G54/$G$10*100</f>
        <v>-0.04215562824747944</v>
      </c>
      <c r="I54" s="62">
        <f t="shared" si="9"/>
        <v>-0.4098606599759875</v>
      </c>
      <c r="J54" s="62"/>
      <c r="K54" s="62">
        <f t="shared" si="10"/>
        <v>-14.742242000000033</v>
      </c>
      <c r="L54" s="71">
        <f>G54/B54-1</f>
        <v>0.039074564946901535</v>
      </c>
    </row>
    <row r="55" spans="1:12" s="43" customFormat="1" ht="7.5" customHeight="1">
      <c r="A55" s="85"/>
      <c r="B55" s="86"/>
      <c r="C55" s="41"/>
      <c r="D55" s="41"/>
      <c r="E55" s="41"/>
      <c r="F55" s="41"/>
      <c r="G55" s="56"/>
      <c r="H55" s="41"/>
      <c r="I55" s="41"/>
      <c r="J55" s="41"/>
      <c r="K55" s="62">
        <f t="shared" si="10"/>
        <v>0</v>
      </c>
      <c r="L55" s="71"/>
    </row>
    <row r="56" spans="1:12" s="28" customFormat="1" ht="21" customHeight="1" thickBot="1">
      <c r="A56" s="87" t="s">
        <v>50</v>
      </c>
      <c r="B56" s="88">
        <f>B12-B38</f>
        <v>1355.1936442300066</v>
      </c>
      <c r="C56" s="89">
        <f t="shared" si="6"/>
        <v>0.15788673626709904</v>
      </c>
      <c r="D56" s="88">
        <v>0</v>
      </c>
      <c r="E56" s="88"/>
      <c r="F56" s="90"/>
      <c r="G56" s="88">
        <f>G12-G38</f>
        <v>-6054.6228751199815</v>
      </c>
      <c r="H56" s="89">
        <f>G56/$G$10*100</f>
        <v>-0.6510683212810964</v>
      </c>
      <c r="I56" s="91">
        <v>0</v>
      </c>
      <c r="J56" s="90"/>
      <c r="K56" s="88">
        <f t="shared" si="10"/>
        <v>-7409.816519349988</v>
      </c>
      <c r="L56" s="92"/>
    </row>
    <row r="57" spans="1:11" ht="19.5" customHeight="1">
      <c r="A57" s="93" t="s">
        <v>51</v>
      </c>
      <c r="G57" s="94"/>
      <c r="H57" s="94"/>
      <c r="I57" s="94"/>
      <c r="J57" s="94"/>
      <c r="K57" s="94"/>
    </row>
    <row r="58" spans="7:11" ht="19.5" customHeight="1"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  <row r="64" spans="7:11" ht="19.5" customHeight="1">
      <c r="G64" s="94"/>
      <c r="H64" s="94"/>
      <c r="I64" s="94"/>
      <c r="J64" s="94"/>
      <c r="K64" s="94"/>
    </row>
    <row r="65" spans="7:11" ht="19.5" customHeight="1">
      <c r="G65" s="94"/>
      <c r="H65" s="94"/>
      <c r="I65" s="94"/>
      <c r="J65" s="94"/>
      <c r="K65" s="94"/>
    </row>
    <row r="66" spans="7:11" ht="19.5" customHeight="1">
      <c r="G66" s="94"/>
      <c r="H66" s="94"/>
      <c r="I66" s="94"/>
      <c r="J66" s="94"/>
      <c r="K66" s="94"/>
    </row>
    <row r="67" spans="7:11" ht="19.5" customHeight="1">
      <c r="G67" s="94"/>
      <c r="H67" s="94"/>
      <c r="I67" s="94"/>
      <c r="J67" s="94"/>
      <c r="K67" s="94"/>
    </row>
    <row r="68" spans="7:11" ht="19.5" customHeight="1">
      <c r="G68" s="94"/>
      <c r="H68" s="94"/>
      <c r="I68" s="94"/>
      <c r="J68" s="94"/>
      <c r="K68" s="94"/>
    </row>
    <row r="69" spans="7:11" ht="19.5" customHeight="1">
      <c r="G69" s="94"/>
      <c r="H69" s="94"/>
      <c r="I69" s="94"/>
      <c r="J69" s="94"/>
      <c r="K69" s="94"/>
    </row>
    <row r="70" spans="7:11" ht="19.5" customHeight="1">
      <c r="G70" s="94"/>
      <c r="H70" s="94"/>
      <c r="I70" s="94"/>
      <c r="J70" s="94"/>
      <c r="K70" s="94"/>
    </row>
    <row r="71" spans="7:11" ht="19.5" customHeight="1">
      <c r="G71" s="94"/>
      <c r="H71" s="94"/>
      <c r="I71" s="94"/>
      <c r="J71" s="94"/>
      <c r="K71" s="94"/>
    </row>
    <row r="72" spans="7:11" ht="19.5" customHeight="1">
      <c r="G72" s="94"/>
      <c r="H72" s="94"/>
      <c r="I72" s="94"/>
      <c r="J72" s="94"/>
      <c r="K72" s="94"/>
    </row>
    <row r="73" spans="7:11" ht="19.5" customHeight="1">
      <c r="G73" s="94"/>
      <c r="H73" s="94"/>
      <c r="I73" s="94"/>
      <c r="J73" s="94"/>
      <c r="K73" s="94"/>
    </row>
    <row r="74" spans="7:11" ht="19.5" customHeight="1">
      <c r="G74" s="94"/>
      <c r="H74" s="94"/>
      <c r="I74" s="94"/>
      <c r="J74" s="94"/>
      <c r="K74" s="94"/>
    </row>
    <row r="75" spans="7:11" ht="19.5" customHeight="1">
      <c r="G75" s="94"/>
      <c r="H75" s="94"/>
      <c r="I75" s="94"/>
      <c r="J75" s="94"/>
      <c r="K75" s="94"/>
    </row>
    <row r="76" spans="7:11" ht="19.5" customHeight="1">
      <c r="G76" s="94"/>
      <c r="H76" s="94"/>
      <c r="I76" s="94"/>
      <c r="J76" s="94"/>
      <c r="K76" s="94"/>
    </row>
    <row r="77" spans="7:11" ht="19.5" customHeight="1">
      <c r="G77" s="94"/>
      <c r="H77" s="94"/>
      <c r="I77" s="94"/>
      <c r="J77" s="94"/>
      <c r="K77" s="94"/>
    </row>
    <row r="78" spans="7:11" ht="19.5" customHeight="1">
      <c r="G78" s="94"/>
      <c r="H78" s="94"/>
      <c r="I78" s="94"/>
      <c r="J78" s="94"/>
      <c r="K78" s="94"/>
    </row>
    <row r="79" spans="7:11" ht="19.5" customHeight="1">
      <c r="G79" s="94"/>
      <c r="H79" s="94"/>
      <c r="I79" s="94"/>
      <c r="J79" s="94"/>
      <c r="K79" s="94"/>
    </row>
    <row r="80" spans="7:11" ht="19.5" customHeight="1">
      <c r="G80" s="94"/>
      <c r="H80" s="94"/>
      <c r="I80" s="94"/>
      <c r="J80" s="94"/>
      <c r="K80" s="94"/>
    </row>
    <row r="81" spans="7:11" ht="19.5" customHeight="1">
      <c r="G81" s="94"/>
      <c r="H81" s="94"/>
      <c r="I81" s="94"/>
      <c r="J81" s="94"/>
      <c r="K81" s="94"/>
    </row>
    <row r="82" spans="7:11" ht="19.5" customHeight="1">
      <c r="G82" s="94"/>
      <c r="H82" s="94"/>
      <c r="I82" s="94"/>
      <c r="J82" s="94"/>
      <c r="K82" s="94"/>
    </row>
    <row r="83" spans="7:11" ht="19.5" customHeight="1">
      <c r="G83" s="94"/>
      <c r="H83" s="94"/>
      <c r="I83" s="94"/>
      <c r="J83" s="94"/>
      <c r="K83" s="94"/>
    </row>
    <row r="84" spans="7:11" ht="19.5" customHeight="1">
      <c r="G84" s="94"/>
      <c r="H84" s="94"/>
      <c r="I84" s="94"/>
      <c r="J84" s="94"/>
      <c r="K84" s="94"/>
    </row>
    <row r="85" spans="7:11" ht="19.5" customHeight="1">
      <c r="G85" s="94"/>
      <c r="H85" s="94"/>
      <c r="I85" s="94"/>
      <c r="J85" s="94"/>
      <c r="K85" s="94"/>
    </row>
    <row r="86" spans="7:11" ht="19.5" customHeight="1">
      <c r="G86" s="94"/>
      <c r="H86" s="94"/>
      <c r="I86" s="94"/>
      <c r="J86" s="94"/>
      <c r="K86" s="94"/>
    </row>
    <row r="87" spans="7:11" ht="19.5" customHeight="1">
      <c r="G87" s="94"/>
      <c r="H87" s="94"/>
      <c r="I87" s="94"/>
      <c r="J87" s="94"/>
      <c r="K87" s="94"/>
    </row>
    <row r="88" spans="7:11" ht="19.5" customHeight="1">
      <c r="G88" s="94"/>
      <c r="H88" s="94"/>
      <c r="I88" s="94"/>
      <c r="J88" s="94"/>
      <c r="K88" s="94"/>
    </row>
    <row r="89" spans="7:11" ht="19.5" customHeight="1">
      <c r="G89" s="94"/>
      <c r="H89" s="94"/>
      <c r="I89" s="94"/>
      <c r="J89" s="94"/>
      <c r="K89" s="94"/>
    </row>
    <row r="90" spans="7:11" ht="19.5" customHeight="1">
      <c r="G90" s="94"/>
      <c r="H90" s="94"/>
      <c r="I90" s="94"/>
      <c r="J90" s="94"/>
      <c r="K90" s="94"/>
    </row>
    <row r="91" spans="7:11" ht="19.5" customHeight="1">
      <c r="G91" s="94"/>
      <c r="H91" s="94"/>
      <c r="I91" s="94"/>
      <c r="J91" s="94"/>
      <c r="K91" s="94"/>
    </row>
    <row r="92" spans="7:11" ht="19.5" customHeight="1">
      <c r="G92" s="94"/>
      <c r="H92" s="94"/>
      <c r="I92" s="94"/>
      <c r="J92" s="94"/>
      <c r="K92" s="94"/>
    </row>
    <row r="93" spans="7:11" ht="19.5" customHeight="1">
      <c r="G93" s="94"/>
      <c r="H93" s="94"/>
      <c r="I93" s="94"/>
      <c r="J93" s="94"/>
      <c r="K93" s="94"/>
    </row>
    <row r="94" spans="7:11" ht="19.5" customHeight="1">
      <c r="G94" s="94"/>
      <c r="H94" s="94"/>
      <c r="I94" s="94"/>
      <c r="J94" s="94"/>
      <c r="K94" s="94"/>
    </row>
    <row r="95" spans="7:11" ht="19.5" customHeight="1">
      <c r="G95" s="94"/>
      <c r="H95" s="94"/>
      <c r="I95" s="94"/>
      <c r="J95" s="94"/>
      <c r="K95" s="94"/>
    </row>
    <row r="96" spans="7:11" ht="19.5" customHeight="1">
      <c r="G96" s="94"/>
      <c r="H96" s="94"/>
      <c r="I96" s="94"/>
      <c r="J96" s="94"/>
      <c r="K96" s="94"/>
    </row>
    <row r="97" spans="7:11" ht="19.5" customHeight="1">
      <c r="G97" s="94"/>
      <c r="H97" s="94"/>
      <c r="I97" s="94"/>
      <c r="J97" s="94"/>
      <c r="K97" s="94"/>
    </row>
    <row r="98" spans="7:11" ht="19.5" customHeight="1">
      <c r="G98" s="94"/>
      <c r="H98" s="94"/>
      <c r="I98" s="94"/>
      <c r="J98" s="94"/>
      <c r="K98" s="94"/>
    </row>
    <row r="99" spans="7:11" ht="19.5" customHeight="1">
      <c r="G99" s="94"/>
      <c r="H99" s="94"/>
      <c r="I99" s="94"/>
      <c r="J99" s="94"/>
      <c r="K99" s="94"/>
    </row>
    <row r="100" spans="7:11" ht="19.5" customHeight="1">
      <c r="G100" s="94"/>
      <c r="H100" s="94"/>
      <c r="I100" s="94"/>
      <c r="J100" s="94"/>
      <c r="K100" s="94"/>
    </row>
    <row r="101" spans="7:11" ht="19.5" customHeight="1">
      <c r="G101" s="94"/>
      <c r="H101" s="94"/>
      <c r="I101" s="94"/>
      <c r="J101" s="94"/>
      <c r="K101" s="94"/>
    </row>
    <row r="102" spans="7:11" ht="19.5" customHeight="1">
      <c r="G102" s="94"/>
      <c r="H102" s="94"/>
      <c r="I102" s="94"/>
      <c r="J102" s="94"/>
      <c r="K102" s="94"/>
    </row>
    <row r="103" spans="7:11" ht="19.5" customHeight="1">
      <c r="G103" s="94"/>
      <c r="H103" s="94"/>
      <c r="I103" s="94"/>
      <c r="J103" s="94"/>
      <c r="K103" s="94"/>
    </row>
    <row r="104" spans="7:11" ht="19.5" customHeight="1">
      <c r="G104" s="94"/>
      <c r="H104" s="94"/>
      <c r="I104" s="94"/>
      <c r="J104" s="94"/>
      <c r="K104" s="94"/>
    </row>
    <row r="105" spans="7:11" ht="19.5" customHeight="1">
      <c r="G105" s="94"/>
      <c r="H105" s="94"/>
      <c r="I105" s="94"/>
      <c r="J105" s="94"/>
      <c r="K105" s="94"/>
    </row>
    <row r="106" spans="7:11" ht="19.5" customHeight="1">
      <c r="G106" s="94"/>
      <c r="H106" s="94"/>
      <c r="I106" s="94"/>
      <c r="J106" s="94"/>
      <c r="K106" s="94"/>
    </row>
    <row r="107" spans="7:11" ht="19.5" customHeight="1">
      <c r="G107" s="94"/>
      <c r="H107" s="94"/>
      <c r="I107" s="94"/>
      <c r="J107" s="94"/>
      <c r="K107" s="94"/>
    </row>
    <row r="108" spans="7:11" ht="19.5" customHeight="1">
      <c r="G108" s="94"/>
      <c r="H108" s="94"/>
      <c r="I108" s="94"/>
      <c r="J108" s="94"/>
      <c r="K108" s="94"/>
    </row>
    <row r="109" spans="7:11" ht="19.5" customHeight="1">
      <c r="G109" s="94"/>
      <c r="H109" s="94"/>
      <c r="I109" s="94"/>
      <c r="J109" s="94"/>
      <c r="K109" s="94"/>
    </row>
    <row r="110" spans="7:11" ht="19.5" customHeight="1">
      <c r="G110" s="94"/>
      <c r="H110" s="94"/>
      <c r="I110" s="94"/>
      <c r="J110" s="94"/>
      <c r="K110" s="94"/>
    </row>
    <row r="111" spans="7:11" ht="19.5" customHeight="1">
      <c r="G111" s="94"/>
      <c r="H111" s="94"/>
      <c r="I111" s="94"/>
      <c r="J111" s="94"/>
      <c r="K111" s="94"/>
    </row>
    <row r="112" spans="7:11" ht="19.5" customHeight="1">
      <c r="G112" s="94"/>
      <c r="H112" s="94"/>
      <c r="I112" s="94"/>
      <c r="J112" s="94"/>
      <c r="K112" s="94"/>
    </row>
    <row r="113" spans="7:11" ht="19.5" customHeight="1">
      <c r="G113" s="94"/>
      <c r="H113" s="94"/>
      <c r="I113" s="94"/>
      <c r="J113" s="94"/>
      <c r="K113" s="94"/>
    </row>
    <row r="114" spans="7:11" ht="19.5" customHeight="1">
      <c r="G114" s="94"/>
      <c r="H114" s="94"/>
      <c r="I114" s="94"/>
      <c r="J114" s="94"/>
      <c r="K114" s="94"/>
    </row>
    <row r="115" spans="7:11" ht="19.5" customHeight="1">
      <c r="G115" s="94"/>
      <c r="H115" s="94"/>
      <c r="I115" s="94"/>
      <c r="J115" s="94"/>
      <c r="K115" s="94"/>
    </row>
    <row r="116" spans="7:11" ht="19.5" customHeight="1">
      <c r="G116" s="94"/>
      <c r="H116" s="94"/>
      <c r="I116" s="94"/>
      <c r="J116" s="94"/>
      <c r="K116" s="94"/>
    </row>
    <row r="117" spans="7:11" ht="19.5" customHeight="1">
      <c r="G117" s="94"/>
      <c r="H117" s="94"/>
      <c r="I117" s="94"/>
      <c r="J117" s="94"/>
      <c r="K117" s="94"/>
    </row>
    <row r="118" spans="7:11" ht="19.5" customHeight="1">
      <c r="G118" s="94"/>
      <c r="H118" s="94"/>
      <c r="I118" s="94"/>
      <c r="J118" s="94"/>
      <c r="K118" s="94"/>
    </row>
    <row r="119" spans="7:11" ht="19.5" customHeight="1">
      <c r="G119" s="94"/>
      <c r="H119" s="94"/>
      <c r="I119" s="94"/>
      <c r="J119" s="94"/>
      <c r="K119" s="94"/>
    </row>
    <row r="120" spans="7:11" ht="19.5" customHeight="1">
      <c r="G120" s="94"/>
      <c r="H120" s="94"/>
      <c r="I120" s="94"/>
      <c r="J120" s="94"/>
      <c r="K120" s="94"/>
    </row>
    <row r="121" spans="7:11" ht="19.5" customHeight="1">
      <c r="G121" s="94"/>
      <c r="H121" s="94"/>
      <c r="I121" s="94"/>
      <c r="J121" s="94"/>
      <c r="K121" s="94"/>
    </row>
    <row r="122" spans="7:11" ht="19.5" customHeight="1">
      <c r="G122" s="94"/>
      <c r="H122" s="94"/>
      <c r="I122" s="94"/>
      <c r="J122" s="94"/>
      <c r="K122" s="94"/>
    </row>
    <row r="123" spans="7:11" ht="19.5" customHeight="1">
      <c r="G123" s="94"/>
      <c r="H123" s="94"/>
      <c r="I123" s="94"/>
      <c r="J123" s="94"/>
      <c r="K123" s="94"/>
    </row>
    <row r="124" spans="7:11" ht="19.5" customHeight="1">
      <c r="G124" s="94"/>
      <c r="H124" s="94"/>
      <c r="I124" s="94"/>
      <c r="J124" s="94"/>
      <c r="K124" s="94"/>
    </row>
    <row r="125" spans="7:11" ht="19.5" customHeight="1">
      <c r="G125" s="94"/>
      <c r="H125" s="94"/>
      <c r="I125" s="94"/>
      <c r="J125" s="94"/>
      <c r="K125" s="94"/>
    </row>
    <row r="126" spans="7:11" ht="19.5" customHeight="1">
      <c r="G126" s="94"/>
      <c r="H126" s="94"/>
      <c r="I126" s="94"/>
      <c r="J126" s="94"/>
      <c r="K126" s="94"/>
    </row>
    <row r="127" spans="7:11" ht="19.5" customHeight="1">
      <c r="G127" s="94"/>
      <c r="H127" s="94"/>
      <c r="I127" s="94"/>
      <c r="J127" s="94"/>
      <c r="K127" s="94"/>
    </row>
    <row r="128" spans="7:11" ht="19.5" customHeight="1">
      <c r="G128" s="94"/>
      <c r="H128" s="94"/>
      <c r="I128" s="94"/>
      <c r="J128" s="94"/>
      <c r="K128" s="94"/>
    </row>
    <row r="129" spans="7:11" ht="19.5" customHeight="1">
      <c r="G129" s="94"/>
      <c r="H129" s="94"/>
      <c r="I129" s="94"/>
      <c r="J129" s="94"/>
      <c r="K129" s="94"/>
    </row>
    <row r="130" spans="7:11" ht="19.5" customHeight="1">
      <c r="G130" s="94"/>
      <c r="H130" s="94"/>
      <c r="I130" s="94"/>
      <c r="J130" s="94"/>
      <c r="K130" s="94"/>
    </row>
    <row r="131" spans="7:11" ht="19.5" customHeight="1">
      <c r="G131" s="94"/>
      <c r="H131" s="94"/>
      <c r="I131" s="94"/>
      <c r="J131" s="94"/>
      <c r="K131" s="94"/>
    </row>
    <row r="132" spans="7:11" ht="19.5" customHeight="1">
      <c r="G132" s="94"/>
      <c r="H132" s="94"/>
      <c r="I132" s="94"/>
      <c r="J132" s="94"/>
      <c r="K132" s="94"/>
    </row>
    <row r="133" spans="7:11" ht="19.5" customHeight="1">
      <c r="G133" s="94"/>
      <c r="H133" s="94"/>
      <c r="I133" s="94"/>
      <c r="J133" s="94"/>
      <c r="K133" s="94"/>
    </row>
    <row r="134" spans="7:11" ht="19.5" customHeight="1">
      <c r="G134" s="94"/>
      <c r="H134" s="94"/>
      <c r="I134" s="94"/>
      <c r="J134" s="94"/>
      <c r="K134" s="94"/>
    </row>
    <row r="135" spans="7:11" ht="19.5" customHeight="1">
      <c r="G135" s="94"/>
      <c r="H135" s="94"/>
      <c r="I135" s="94"/>
      <c r="J135" s="94"/>
      <c r="K135" s="94"/>
    </row>
    <row r="136" spans="7:11" ht="19.5" customHeight="1">
      <c r="G136" s="94"/>
      <c r="H136" s="94"/>
      <c r="I136" s="94"/>
      <c r="J136" s="94"/>
      <c r="K136" s="94"/>
    </row>
    <row r="137" spans="7:11" ht="19.5" customHeight="1">
      <c r="G137" s="94"/>
      <c r="H137" s="94"/>
      <c r="I137" s="94"/>
      <c r="J137" s="94"/>
      <c r="K137" s="94"/>
    </row>
    <row r="138" spans="7:11" ht="19.5" customHeight="1">
      <c r="G138" s="94"/>
      <c r="H138" s="94"/>
      <c r="I138" s="94"/>
      <c r="J138" s="94"/>
      <c r="K138" s="94"/>
    </row>
    <row r="139" spans="7:11" ht="19.5" customHeight="1">
      <c r="G139" s="94"/>
      <c r="H139" s="94"/>
      <c r="I139" s="94"/>
      <c r="J139" s="94"/>
      <c r="K139" s="94"/>
    </row>
    <row r="140" spans="7:11" ht="19.5" customHeight="1">
      <c r="G140" s="94"/>
      <c r="H140" s="94"/>
      <c r="I140" s="94"/>
      <c r="J140" s="94"/>
      <c r="K140" s="94"/>
    </row>
    <row r="141" spans="7:11" ht="19.5" customHeight="1">
      <c r="G141" s="94"/>
      <c r="H141" s="94"/>
      <c r="I141" s="94"/>
      <c r="J141" s="94"/>
      <c r="K141" s="94"/>
    </row>
    <row r="142" spans="7:11" ht="19.5" customHeight="1">
      <c r="G142" s="94"/>
      <c r="H142" s="94"/>
      <c r="I142" s="94"/>
      <c r="J142" s="94"/>
      <c r="K142" s="94"/>
    </row>
    <row r="143" spans="7:11" ht="19.5" customHeight="1">
      <c r="G143" s="94"/>
      <c r="H143" s="94"/>
      <c r="I143" s="94"/>
      <c r="J143" s="94"/>
      <c r="K143" s="94"/>
    </row>
    <row r="144" spans="7:11" ht="19.5" customHeight="1">
      <c r="G144" s="94"/>
      <c r="H144" s="94"/>
      <c r="I144" s="94"/>
      <c r="J144" s="94"/>
      <c r="K144" s="94"/>
    </row>
    <row r="145" spans="7:11" ht="19.5" customHeight="1">
      <c r="G145" s="94"/>
      <c r="H145" s="94"/>
      <c r="I145" s="94"/>
      <c r="J145" s="94"/>
      <c r="K145" s="94"/>
    </row>
    <row r="146" spans="7:11" ht="19.5" customHeight="1">
      <c r="G146" s="94"/>
      <c r="H146" s="94"/>
      <c r="I146" s="94"/>
      <c r="J146" s="94"/>
      <c r="K146" s="94"/>
    </row>
    <row r="147" spans="7:11" ht="19.5" customHeight="1">
      <c r="G147" s="94"/>
      <c r="H147" s="94"/>
      <c r="I147" s="94"/>
      <c r="J147" s="94"/>
      <c r="K147" s="94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IOANA-ALINA BURLA</cp:lastModifiedBy>
  <cp:lastPrinted>2018-05-24T09:57:59Z</cp:lastPrinted>
  <dcterms:created xsi:type="dcterms:W3CDTF">2018-05-24T06:01:15Z</dcterms:created>
  <dcterms:modified xsi:type="dcterms:W3CDTF">2018-05-24T11:06:56Z</dcterms:modified>
  <cp:category/>
  <cp:version/>
  <cp:contentType/>
  <cp:contentStatus/>
</cp:coreProperties>
</file>