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'[3]data input'!#REF!</definedName>
    <definedName name="___bas2">'[3]data input'!#REF!</definedName>
    <definedName name="___bas3">'[3]data input'!#REF!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PI97">'[5]REER Forecast'!#REF!</definedName>
    <definedName name="___RES2">'[4]RES'!#REF!</definedName>
    <definedName name="___rge1">#REF!</definedName>
    <definedName name="___som1">'[3]data input'!#REF!</definedName>
    <definedName name="___som2">'[3]data input'!#REF!</definedName>
    <definedName name="___som3">'[3]data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'[7]EU2DBase'!#REF!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bas1">'[3]data input'!#REF!</definedName>
    <definedName name="__bas2">'[3]data input'!#REF!</definedName>
    <definedName name="__bas3">'[3]data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'[3]data input'!#REF!</definedName>
    <definedName name="__som2">'[3]data input'!#REF!</definedName>
    <definedName name="__som3">'[3]data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'[13]INT_RATES_old'!$A$1:$I$34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'[13]INT_RATES_old'!$A$1:$I$34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'[16]LINK'!$A$1:$A$42</definedName>
    <definedName name="a_11">WEO '[16]LINK'!$A$1:$A$42</definedName>
    <definedName name="a_14">#REF!</definedName>
    <definedName name="a_15">WEO '[16]LINK'!$A$1:$A$42</definedName>
    <definedName name="a_17">WEO '[16]LINK'!$A$1:$A$42</definedName>
    <definedName name="a_2">#REF!</definedName>
    <definedName name="a_20">WEO '[16]LINK'!$A$1:$A$42</definedName>
    <definedName name="a_22">WEO '[16]LINK'!$A$1:$A$42</definedName>
    <definedName name="a_24">WEO '[16]LINK'!$A$1:$A$42</definedName>
    <definedName name="a_25">#REF!</definedName>
    <definedName name="a_28">WEO '[16]LINK'!$A$1:$A$42</definedName>
    <definedName name="a_37">WEO '[16]LINK'!$A$1:$A$42</definedName>
    <definedName name="a_38">WEO '[16]LINK'!$A$1:$A$42</definedName>
    <definedName name="a_46">WEO '[16]LINK'!$A$1:$A$42</definedName>
    <definedName name="a_47">WEO '[16]LINK'!$A$1:$A$42</definedName>
    <definedName name="a_49">WEO '[16]LINK'!$A$1:$A$42</definedName>
    <definedName name="a_54">WEO '[16]LINK'!$A$1:$A$42</definedName>
    <definedName name="a_55">WEO '[16]LINK'!$A$1:$A$42</definedName>
    <definedName name="a_56">WEO '[16]LINK'!$A$1:$A$42</definedName>
    <definedName name="a_57">WEO '[16]LINK'!$A$1:$A$42</definedName>
    <definedName name="a_61">WEO '[16]LINK'!$A$1:$A$42</definedName>
    <definedName name="a_64">WEO '[16]LINK'!$A$1:$A$42</definedName>
    <definedName name="a_65">WEO '[16]LINK'!$A$1:$A$42</definedName>
    <definedName name="a_66">WEO '[16]LINK'!$A$1:$A$42</definedName>
    <definedName name="a47">WEO '[16]LINK'!$A$1:$A$42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'[13]BNKLOANS_old'!$A$1:$F$40</definedName>
    <definedName name="bas1">'[3]data input'!#REF!</definedName>
    <definedName name="bas2">'[3]data input'!#REF!</definedName>
    <definedName name="bas3">'[3]data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'[3]data input'!#REF!</definedName>
    <definedName name="BasicData">#REF!</definedName>
    <definedName name="basII">'[3]data input'!#REF!</definedName>
    <definedName name="basIII">'[3]data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'[13]CBANK_old'!$A$1:$M$48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'[16]LINK'!$A$1:$A$42</definedName>
    <definedName name="CHART2_11">#REF!</definedName>
    <definedName name="chart2_15">WEO '[16]LINK'!$A$1:$A$42</definedName>
    <definedName name="chart2_17">WEO '[16]LINK'!$A$1:$A$42</definedName>
    <definedName name="chart2_20">WEO '[16]LINK'!$A$1:$A$42</definedName>
    <definedName name="chart2_22">WEO '[16]LINK'!$A$1:$A$42</definedName>
    <definedName name="chart2_24">WEO '[16]LINK'!$A$1:$A$42</definedName>
    <definedName name="chart2_28">WEO '[16]LINK'!$A$1:$A$42</definedName>
    <definedName name="chart2_37">WEO '[16]LINK'!$A$1:$A$42</definedName>
    <definedName name="chart2_38">WEO '[16]LINK'!$A$1:$A$42</definedName>
    <definedName name="chart2_46">WEO '[16]LINK'!$A$1:$A$42</definedName>
    <definedName name="chart2_47">WEO '[16]LINK'!$A$1:$A$42</definedName>
    <definedName name="chart2_49">WEO '[16]LINK'!$A$1:$A$42</definedName>
    <definedName name="chart2_54">WEO '[16]LINK'!$A$1:$A$42</definedName>
    <definedName name="chart2_55">WEO '[16]LINK'!$A$1:$A$42</definedName>
    <definedName name="chart2_56">WEO '[16]LINK'!$A$1:$A$42</definedName>
    <definedName name="chart2_57">WEO '[16]LINK'!$A$1:$A$42</definedName>
    <definedName name="chart2_61">WEO '[16]LINK'!$A$1:$A$42</definedName>
    <definedName name="chart2_64">WEO '[16]LINK'!$A$1:$A$42</definedName>
    <definedName name="chart2_65">WEO '[16]LINK'!$A$1:$A$42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'[13]EMPLOY_old'!$A$1:$I$52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WEO '[16]LINK'!$A$1:$A$42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'[3]data input'!#REF!</definedName>
    <definedName name="fsan2">'[3]data input'!#REF!</definedName>
    <definedName name="fsan3">'[3]data input'!#REF!</definedName>
    <definedName name="fsI">'[3]data input'!#REF!</definedName>
    <definedName name="fsII">'[3]data input'!#REF!</definedName>
    <definedName name="fsIII">'[3]data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'[43]NPV_base'!#REF!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'[13]INT_RATES_old'!$A$1:$I$35</definedName>
    <definedName name="Interest_IDA">#REF!</definedName>
    <definedName name="Interest_NC">'[43]NPV_base'!#REF!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'[13]LABORMKT_OLD'!$A$1:$O$39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'[13]MAINCOM_old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'[60]Q2'!$E$63:$AH$63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'[61]CAgds'!$D$14:$BO$14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'[13]MSURVEY_old'!$A$1:$I$54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'[60]Q2'!$E$47:$AH$47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'[30]weo_real'!#REF!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'[30]weo_real'!#REF!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'[22]Q1'!$E$45:$AH$45</definedName>
    <definedName name="pchNX_R">'[30]weo_real'!#REF!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'[41]EU2DBase'!$C$12:$U$156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'[71]2001_02 Debt Service :Debtind'!$B$2:$J$72</definedName>
    <definedName name="PROJ">'[71]MT_Low:XMS'!$B$2:$N$57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'[16]LINK'!$A$1:$A$42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'[13]AGRI_old'!$A$1:$S$22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'[3]data input'!#REF!</definedName>
    <definedName name="som2">'[3]data input'!#REF!</definedName>
    <definedName name="som3">'[3]data input'!#REF!</definedName>
    <definedName name="somI">'[3]data input'!#REF!</definedName>
    <definedName name="somII">'[3]data input'!#REF!</definedName>
    <definedName name="somIII">'[3]data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'[3]data input'!#REF!</definedName>
    <definedName name="stat2">'[3]data input'!#REF!</definedName>
    <definedName name="stat3">'[3]data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'[3]data input'!#REF!</definedName>
    <definedName name="statII">'[3]data input'!#REF!</definedName>
    <definedName name="statIII">'[3]data input'!#REF!</definedName>
    <definedName name="statt">'[3]data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'[13]INT_RATES_old'!$A$1:$I$34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'[13]MSURVEY_old'!$A$1:$H$52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'[13]SEI_OLD'!$A$1:$G$59</definedName>
    <definedName name="Table_1___Armenia__Selected_Economic_Indicators">'[13]SEI_OLD'!$A$1:$G$59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'[13]LABORMKT_OLD'!$A$1:$O$37</definedName>
    <definedName name="Table_10____Mozambique____Medium_Term_External_Debt__1997_2015">#REF!</definedName>
    <definedName name="Table_10__Armenia___Labor_Market_Indicators__1994_99__1">'[13]LABORMKT_OLD'!$A$1:$O$37</definedName>
    <definedName name="table_11">#REF!</definedName>
    <definedName name="Table_11._Armenia___Average_Monthly_Wages_in_the_State_Sector__1994_99__1">'[13]WAGES_old'!$A$1:$F$63</definedName>
    <definedName name="Table_11__Armenia___Average_Monthly_Wages_in_the_State_Sector__1994_99__1">'[13]WAGES_old'!$A$1:$F$63</definedName>
    <definedName name="Table_12.__Armenia__Labor_Force__Employment__and_Unemployment__1994_99">'[13]EMPLOY_old'!$A$1:$H$53</definedName>
    <definedName name="Table_12___Armenia__Labor_Force__Employment__and_Unemployment__1994_99">'[13]EMPLOY_old'!$A$1:$H$53</definedName>
    <definedName name="Table_13._Armenia___Employment_in_the_Public_Sector__1994_99">'[13]EMPL_PUBL_old'!$A$1:$F$27</definedName>
    <definedName name="Table_13__Armenia___Employment_in_the_Public_Sector__1994_99">'[13]EMPL_PUBL_old'!$A$1:$F$27</definedName>
    <definedName name="Table_14">#REF!</definedName>
    <definedName name="Table_14._Armenia___Budgetary_Sector_Employment__1994_99">'[13]EMPL_BUDG_old'!$A$1:$K$17</definedName>
    <definedName name="Table_14__Armenia___Budgetary_Sector_Employment__1994_99">'[13]EMPL_BUDG_old'!$A$1:$K$17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'[13]EXPEN_old'!$A$1:$F$25</definedName>
    <definedName name="Table_19__Armenia___Distribution_of_Current_Expenditures_in_the_Consolidated_Government_Budget__1994_99">'[13]EXPEN_old'!$A$1:$F$25</definedName>
    <definedName name="Table_2.__Armenia___Real_Gross_Domestic_Product_Growth__1994_99">'[13]NGDP_R_old'!$A$1:$L$35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'[13]NGDP_R_old'!$A$1:$L$35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'[13]TAX_REV_old'!$A$1:$F$24</definedName>
    <definedName name="Table_20__Armenia___Composition_of_Tax_Revenues_in_Consolidated_Government_Budget__1994_99">'[13]TAX_REV_old'!$A$1:$F$24</definedName>
    <definedName name="Table_21._Armenia___Accounts_of_the_Central_Bank__1994_99">'[13]CBANK_old'!$A$1:$U$46</definedName>
    <definedName name="Table_21__Armenia___Accounts_of_the_Central_Bank__1994_99">'[13]CBANK_old'!$A$1:$U$46</definedName>
    <definedName name="Table_22._Armenia___Monetary_Survey__1994_99">'[13]MSURVEY_old'!$A$1:$Q$52</definedName>
    <definedName name="Table_22__Armenia___Monetary_Survey__1994_99">'[13]MSURVEY_old'!$A$1:$Q$52</definedName>
    <definedName name="Table_23._Armenia___Commercial_Banks___Interest_Rates_for_Loans_and_Deposits_in_Drams_and_U.S._Dollars__1996_99">'[13]INT_RATES_old'!$A$1:$R$32</definedName>
    <definedName name="Table_23__Armenia___Commercial_Banks___Interest_Rates_for_Loans_and_Deposits_in_Drams_and_U_S__Dollars__1996_99">'[13]INT_RATES_old'!$A$1:$R$32</definedName>
    <definedName name="Table_24._Armenia___Treasury_Bills__1995_99">'[13]Tbill_old'!$A$1:$U$31</definedName>
    <definedName name="Table_24__Armenia___Treasury_Bills__1995_99">'[13]Tbill_old'!$A$1:$U$31</definedName>
    <definedName name="Table_25">#REF!</definedName>
    <definedName name="Table_25._Armenia___Quarterly_Balance_of_Payments_and_External_Financing__1995_99">'[13]BOP_Q_OLD'!$A$1:$F$74</definedName>
    <definedName name="Table_25__Armenia___Quarterly_Balance_of_Payments_and_External_Financing__1995_99">'[13]BOP_Q_OLD'!$A$1:$F$74</definedName>
    <definedName name="Table_26._Armenia___Summary_External_Debt_Data__1995_99">'[13]EXTDEBT_OLD'!$A$1:$F$45</definedName>
    <definedName name="Table_26__Armenia___Summary_External_Debt_Data__1995_99">'[13]EXTDEBT_OLD'!$A$1:$F$45</definedName>
    <definedName name="Table_27.__Armenia___Commodity_Composition_of_Trade__1995_99">'[13]COMP_TRADE'!$A$1:$F$29</definedName>
    <definedName name="Table_27___Armenia___Commodity_Composition_of_Trade__1995_99">'[13]COMP_TRADE'!$A$1:$F$29</definedName>
    <definedName name="Table_28._Armenia___Direction_of_Trade__1995_99">'[13]DOT'!$A$1:$F$66</definedName>
    <definedName name="Table_28__Armenia___Direction_of_Trade__1995_99">'[13]DOT'!$A$1:$F$66</definedName>
    <definedName name="Table_29._Armenia___Incorporatized_and_Partially_Privatized_Enterprises__1994_99">'[13]PRIVATE_OLD'!$A$1:$G$29</definedName>
    <definedName name="Table_29__Armenia___Incorporatized_and_Partially_Privatized_Enterprises__1994_99">'[13]PRIVATE_OLD'!$A$1:$G$29</definedName>
    <definedName name="Table_3.__Armenia_Quarterly_Real_GDP_1997_99">'[13]GDP_q_old'!$A$1:$P$31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'[13]GDP_q_old'!$A$1:$P$31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'[13]BNKIND_old'!$A$1:$M$16</definedName>
    <definedName name="Table_30__Armenia___Banking_System_Indicators__1997_99">'[13]BNKIND_old'!$A$1:$M$16</definedName>
    <definedName name="Table_31._Armenia___Banking_Sector_Loans__1996_99">'[13]BNKLOANS_old'!$A$1:$O$40</definedName>
    <definedName name="Table_31__Armenia___Banking_Sector_Loans__1996_99">'[13]BNKLOANS_old'!$A$1:$O$40</definedName>
    <definedName name="Table_32._Armenia___Total_Electricity_Generation__Distribution_and_Collection__1994_99">'[13]ELECTR_old'!$A$1:$F$51</definedName>
    <definedName name="Table_32__Armenia___Total_Electricity_Generation__Distribution_and_Collection__1994_99">'[13]ELECTR_old'!$A$1:$F$51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'[13]taxrevSum'!$A$1:$F$52</definedName>
    <definedName name="Table_34__General_Government_Tax_Revenue_Performance_in_Armenia_and_Comparator_Countries_1995___1998_1">'[13]taxrevSum'!$A$1:$F$52</definedName>
    <definedName name="Table_4.__Moldova____Monetary_Survey_and_Projections__1994_98_1">#REF!</definedName>
    <definedName name="Table_4._Armenia___Gross_Domestic_Product__1994_99">'[13]NGDP_old'!$A$1:$O$33</definedName>
    <definedName name="Table_4___Moldova____Monetary_Survey_and_Projections__1994_98_1">#REF!</definedName>
    <definedName name="Table_4__Armenia___Gross_Domestic_Product__1994_99">'[13]NGDP_old'!$A$1:$O$33</definedName>
    <definedName name="Table_4SR">#REF!</definedName>
    <definedName name="Table_5._Armenia___Production_of_Selected_Agricultural_Products__1994_99">'[13]AGRI_old'!$A$1:$S$22</definedName>
    <definedName name="Table_5__Armenia___Production_of_Selected_Agricultural_Products__1994_99">'[13]AGRI_old'!$A$1:$S$22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'[13]INDCOM_old'!$A$1:$L$31</definedName>
    <definedName name="Table_6___Moldova__Balance_of_Payments__1994_98">#REF!</definedName>
    <definedName name="Table_6__Armenia___Production_of_Selected_Industrial_Commodities__1994_99">'[13]INDCOM_old'!$A$1:$L$31</definedName>
    <definedName name="Table_7._Armenia___Consumer_Prices__1994_99">'[13]CPI_old'!$A$1:$I$102</definedName>
    <definedName name="Table_7__Armenia___Consumer_Prices__1994_99">'[13]CPI_old'!$A$1:$I$102</definedName>
    <definedName name="Table_8.__Armenia___Selected_Energy_Prices__1994_99__1">'[13]ENERGY_old'!$A$1:$AF$25</definedName>
    <definedName name="Table_8___Armenia___Selected_Energy_Prices__1994_99__1">'[13]ENERGY_old'!$A$1:$AF$25</definedName>
    <definedName name="Table_9._Armenia___Regulated_Prices_for_Main_Commodities_and_Services__1994_99__1">'[13]MAINCOM_old '!$A$1:$H$20</definedName>
    <definedName name="Table_9__Armenia___Regulated_Prices_for_Main_Commodities_and_Services__1994_99__1">'[13]MAINCOM_old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'[13]INT_RATES_old'!$A$1:$A$33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'[13]WAGES_old'!$A$1:$G$62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'[61]CAgds'!$D$12:$BO$12</definedName>
    <definedName name="XGS">#REF!</definedName>
    <definedName name="xinc">'[24]CAinc'!$D$12:$BO$12</definedName>
    <definedName name="xinc_11">'[61]CAinc'!$D$12:$BO$12</definedName>
    <definedName name="xnfs">'[24]CAnfs'!$D$12:$BO$12</definedName>
    <definedName name="xnfs_11">'[61]CAnfs'!$D$12:$BO$12</definedName>
    <definedName name="XOF">#REF!</definedName>
    <definedName name="xr">#REF!</definedName>
    <definedName name="xxWRS_1">WEO '[16]LINK'!$A$1:$A$42</definedName>
    <definedName name="xxWRS_1_15">WEO '[16]LINK'!$A$1:$A$42</definedName>
    <definedName name="xxWRS_1_17">WEO '[16]LINK'!$A$1:$A$42</definedName>
    <definedName name="xxWRS_1_2">#REF!</definedName>
    <definedName name="xxWRS_1_20">WEO '[16]LINK'!$A$1:$A$42</definedName>
    <definedName name="xxWRS_1_22">WEO '[16]LINK'!$A$1:$A$42</definedName>
    <definedName name="xxWRS_1_24">WEO '[16]LINK'!$A$1:$A$42</definedName>
    <definedName name="xxWRS_1_28">WEO '[16]LINK'!$A$1:$A$42</definedName>
    <definedName name="xxWRS_1_37">WEO '[16]LINK'!$A$1:$A$42</definedName>
    <definedName name="xxWRS_1_38">WEO '[16]LINK'!$A$1:$A$42</definedName>
    <definedName name="xxWRS_1_46">WEO '[16]LINK'!$A$1:$A$42</definedName>
    <definedName name="xxWRS_1_47">WEO '[16]LINK'!$A$1:$A$42</definedName>
    <definedName name="xxWRS_1_49">WEO '[16]LINK'!$A$1:$A$42</definedName>
    <definedName name="xxWRS_1_54">WEO '[16]LINK'!$A$1:$A$42</definedName>
    <definedName name="xxWRS_1_55">WEO '[16]LINK'!$A$1:$A$42</definedName>
    <definedName name="xxWRS_1_56">WEO '[16]LINK'!$A$1:$A$42</definedName>
    <definedName name="xxWRS_1_57">WEO '[16]LINK'!$A$1:$A$42</definedName>
    <definedName name="xxWRS_1_61">WEO '[16]LINK'!$A$1:$A$42</definedName>
    <definedName name="xxWRS_1_63">WEO '[16]LINK'!$A$1:$A$42</definedName>
    <definedName name="xxWRS_1_64">WEO '[16]LINK'!$A$1:$A$42</definedName>
    <definedName name="xxWRS_1_65">WEO '[16]LINK'!$A$1:$A$42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<sst xmlns="http://schemas.openxmlformats.org/spreadsheetml/2006/main" count="55" uniqueCount="51">
  <si>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 EXECUŢIA BUGETULUI GENERAL CONSOLIDAT </t>
  </si>
  <si>
    <t xml:space="preserve">    </t>
  </si>
  <si>
    <t xml:space="preserve"> Realizări 1.01.-31.08.2015</t>
  </si>
  <si>
    <t xml:space="preserve"> Diferenţe    2016
   faţă de      2015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</si>
  <si>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</si>
  <si>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</si>
  <si>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</si>
  <si>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</si>
  <si>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</si>
  <si>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</si>
  <si>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</si>
  <si>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</si>
  <si>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</si>
  <si>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</si>
  <si>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</si>
  <si>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</si>
  <si>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</si>
  <si>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</si>
  <si>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</si>
  <si>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</si>
  <si>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</si>
  <si>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</si>
  <si>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</si>
  <si>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</si>
  <si>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</si>
  <si>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</si>
  <si>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</si>
  <si>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</si>
  <si>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</si>
  <si>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</si>
  <si>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</si>
  <si>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</si>
  <si>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</si>
  <si>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</si>
  <si>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</si>
  <si>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</si>
  <si>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</si>
  <si>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</si>
  <si>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</si>
  <si>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</si>
  <si>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</si>
  <si>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</si>
  <si>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</si>
  <si>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</si>
  <si>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</si>
  <si>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</si>
  <si>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</si>
  <si>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Operatiuni financiare</t>
  </si>
  <si>
    <t>Plati efectuate in anii precedenti si recuperate in anul curent</t>
  </si>
  <si>
    <t>EXCEDENT(+) / DEFICIT(-)</t>
  </si>
  <si>
    <t>Realizări 1.01.-31.08.2016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</si>
</sst>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  <numFmt numFmtId="168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5" borderId="12" xfId="0" applyNumberFormat="1" applyFont="1" applyFill="1" applyBorder="1" applyAlignment="1">
      <alignment horizontal="center" vertical="center" wrapText="1"/>
    </xf>
    <xf numFmtId="164" fontId="20" fillId="35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 quotePrefix="1">
      <alignment vertical="center" wrapText="1"/>
      <protection/>
    </xf>
    <xf numFmtId="164" fontId="21" fillId="35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0" fontId="20" fillId="0" borderId="13" xfId="55" applyFont="1" applyFill="1" applyBorder="1" applyAlignment="1" quotePrefix="1">
      <alignment vertic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6" borderId="0" xfId="0" applyNumberFormat="1" applyFont="1" applyFill="1" applyBorder="1" applyAlignment="1" applyProtection="1">
      <alignment horizontal="left" vertical="center"/>
      <protection locked="0"/>
    </xf>
    <xf numFmtId="164" fontId="20" fillId="36" borderId="0" xfId="0" applyNumberFormat="1" applyFont="1" applyFill="1" applyBorder="1" applyAlignment="1" applyProtection="1">
      <alignment horizontal="right" vertical="center"/>
      <protection locked="0"/>
    </xf>
    <xf numFmtId="49" fontId="20" fillId="36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55" applyNumberFormat="1" applyFont="1" applyFill="1" applyBorder="1" applyAlignment="1">
      <alignment horizontal="center"/>
      <protection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5" fontId="25" fillId="0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5" fontId="26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6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5" fontId="26" fillId="0" borderId="0" xfId="0" applyNumberFormat="1" applyFont="1" applyFill="1" applyBorder="1" applyAlignment="1" applyProtection="1">
      <alignment horizontal="right"/>
      <protection locked="0"/>
    </xf>
    <xf numFmtId="165" fontId="25" fillId="0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0" fillId="34" borderId="10" xfId="58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/>
      <protection locked="0"/>
    </xf>
    <xf numFmtId="4" fontId="18" fillId="33" borderId="0" xfId="0" applyNumberFormat="1" applyFont="1" applyFill="1" applyAlignment="1" applyProtection="1">
      <alignment horizontal="center"/>
      <protection locked="0"/>
    </xf>
    <xf numFmtId="164" fontId="21" fillId="33" borderId="0" xfId="0" applyNumberFormat="1" applyFont="1" applyFill="1" applyAlignment="1" applyProtection="1">
      <alignment/>
      <protection locked="0"/>
    </xf>
    <xf numFmtId="4" fontId="20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 quotePrefix="1">
      <alignment horizontal="right"/>
      <protection locked="0"/>
    </xf>
    <xf numFmtId="168" fontId="18" fillId="33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08%20august%202016\bgc%20august%202016%20-%20in%20lucru%20-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ust in luna"/>
      <sheetName val="august 2016"/>
      <sheetName val="UAT  august 2016"/>
      <sheetName val="UAT  august 2016 in luna"/>
      <sheetName val=" consolidari AUGUST"/>
      <sheetName val="iulie 2016 valori"/>
      <sheetName val="UAT  iulie 2016 valori"/>
      <sheetName val="iulie 2016  (in luna)"/>
      <sheetName val="iunie 2016 (valori)"/>
      <sheetName val="UAT  iunie 2016 (valori)"/>
      <sheetName val="Sinteza - An 2"/>
      <sheetName val="Sinteza-anexa trim.I+II+III "/>
      <sheetName val="progr trim. I+II+III .%.exec "/>
      <sheetName val="2015 - 2016"/>
      <sheetName val="Sinteza - Anexa executie progam"/>
      <sheetName val="progr.%.exec"/>
      <sheetName val="BGC actualizat 13 sept(Liliana)"/>
      <sheetName val="aug 2015"/>
      <sheetName val="aug2015 leg"/>
      <sheetName val="dob_trez"/>
      <sheetName val="SPECIAL_AND"/>
      <sheetName val="CNADN_ex"/>
      <sheetName val="Sinteza - An 2 prog. 9 luni"/>
      <sheetName val="mai 2016 (valori)"/>
      <sheetName val="UAT  mai 2016 (valori)"/>
      <sheetName val="aprilie 2016 valori"/>
      <sheetName val="UAT  aprilie 2016 valori"/>
      <sheetName val=" martie 2016 valori"/>
      <sheetName val="UAT  martie 2016 valori"/>
      <sheetName val=" februarie 2016 valori"/>
      <sheetName val="UAT  februarie 2016 valori"/>
      <sheetName val="ianuarie 2016 (valori)"/>
      <sheetName val="UAT ianuarie 2016 (valori)"/>
      <sheetName val="decembrie 2014 DS "/>
      <sheetName val="bgc desfasurat"/>
      <sheetName val="Sinteza - An 2 operativ"/>
      <sheetName val="2014 - 2015 (diferente)"/>
      <sheetName val="BGC"/>
      <sheetName val="octombrie  2013 Engl"/>
      <sheetName val="pres (DS)"/>
      <sheetName val="progr trim I .%.exec  (3)"/>
      <sheetName val="progr trim I .%.exec 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81"/>
  <sheetViews>
    <sheetView showZeros="0" tabSelected="1" view="pageBreakPreview" zoomScale="75" zoomScaleNormal="75" zoomScaleSheetLayoutView="75" zoomScalePageLayoutView="0" workbookViewId="0" topLeftCell="A1">
      <selection activeCell="AA5" sqref="AA5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M5" s="11"/>
    </row>
    <row r="6" spans="1:11" ht="11.25" customHeight="1" hidden="1">
      <c r="A6" s="5" t="s">
        <v>1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3" ht="47.25" customHeight="1">
      <c r="A7" s="16"/>
      <c r="B7" s="17" t="s">
        <v>2</v>
      </c>
      <c r="C7" s="18"/>
      <c r="D7" s="18"/>
      <c r="E7" s="19"/>
      <c r="F7" s="20"/>
      <c r="G7" s="21" t="s">
        <v>50</v>
      </c>
      <c r="H7" s="22"/>
      <c r="I7" s="22"/>
      <c r="J7" s="23"/>
      <c r="K7" s="24" t="s">
        <v>3</v>
      </c>
      <c r="L7" s="17"/>
      <c r="M7" s="25"/>
    </row>
    <row r="8" spans="1:13" s="33" customFormat="1" ht="33" customHeight="1">
      <c r="A8" s="26"/>
      <c r="B8" s="27" t="s">
        <v>4</v>
      </c>
      <c r="C8" s="28" t="s">
        <v>5</v>
      </c>
      <c r="D8" s="28" t="s">
        <v>6</v>
      </c>
      <c r="E8" s="29"/>
      <c r="F8" s="29"/>
      <c r="G8" s="27" t="s">
        <v>4</v>
      </c>
      <c r="H8" s="28" t="s">
        <v>5</v>
      </c>
      <c r="I8" s="28" t="s">
        <v>6</v>
      </c>
      <c r="J8" s="29"/>
      <c r="K8" s="30" t="s">
        <v>4</v>
      </c>
      <c r="L8" s="31" t="s">
        <v>7</v>
      </c>
      <c r="M8" s="32"/>
    </row>
    <row r="9" spans="1:13" s="37" customFormat="1" ht="18.75" customHeight="1">
      <c r="A9" s="34"/>
      <c r="B9" s="34"/>
      <c r="C9" s="34"/>
      <c r="D9" s="34"/>
      <c r="E9" s="34"/>
      <c r="F9" s="34"/>
      <c r="G9" s="35"/>
      <c r="H9" s="35"/>
      <c r="I9" s="35"/>
      <c r="J9" s="35"/>
      <c r="K9" s="35"/>
      <c r="L9" s="36"/>
      <c r="M9" s="36"/>
    </row>
    <row r="10" spans="1:13" s="37" customFormat="1" ht="18" customHeight="1">
      <c r="A10" s="38" t="s">
        <v>8</v>
      </c>
      <c r="B10" s="39">
        <v>712832.3</v>
      </c>
      <c r="C10" s="39"/>
      <c r="D10" s="39"/>
      <c r="E10" s="39"/>
      <c r="F10" s="39"/>
      <c r="G10" s="39">
        <v>758500</v>
      </c>
      <c r="H10" s="39"/>
      <c r="I10" s="39"/>
      <c r="J10" s="39"/>
      <c r="K10" s="39"/>
      <c r="L10" s="40"/>
      <c r="M10" s="40"/>
    </row>
    <row r="11" spans="2:13" s="37" customFormat="1" ht="8.25" customHeight="1">
      <c r="B11" s="41"/>
      <c r="G11" s="43"/>
      <c r="H11" s="43"/>
      <c r="I11" s="43"/>
      <c r="J11" s="43"/>
      <c r="K11" s="43"/>
      <c r="L11" s="44"/>
      <c r="M11" s="44"/>
    </row>
    <row r="12" spans="1:13" s="43" customFormat="1" ht="35.25" customHeight="1">
      <c r="A12" s="45" t="s">
        <v>9</v>
      </c>
      <c r="B12" s="46">
        <f>B13+B30+B31+B33+B34++B37+B32+B35+B36</f>
        <v>150037.29406574334</v>
      </c>
      <c r="C12" s="47">
        <f aca="true" t="shared" si="0" ref="C12:C34">B12/$B$10*100</f>
        <v>21.048049318997375</v>
      </c>
      <c r="D12" s="47">
        <f aca="true" t="shared" si="1" ref="D12:D34">B12/B$12*100</f>
        <v>100</v>
      </c>
      <c r="E12" s="47"/>
      <c r="F12" s="47"/>
      <c r="G12" s="46">
        <f>G13+G30+G31+G33+G34+G37+G32+G35+G36</f>
        <v>147219.34768468095</v>
      </c>
      <c r="H12" s="47">
        <f>G12/$G$10*100</f>
        <v>19.409274579391028</v>
      </c>
      <c r="I12" s="47">
        <f aca="true" t="shared" si="2" ref="I12:I36">G12/G$12*100</f>
        <v>100</v>
      </c>
      <c r="J12" s="47"/>
      <c r="K12" s="47">
        <f>G12-B12</f>
        <v>-2817.9463810623856</v>
      </c>
      <c r="L12" s="48">
        <f>G12/B12-1</f>
        <v>-0.01878163958240686</v>
      </c>
      <c r="M12" s="48"/>
    </row>
    <row r="13" spans="1:13" s="54" customFormat="1" ht="24.75" customHeight="1">
      <c r="A13" s="49" t="s">
        <v>10</v>
      </c>
      <c r="B13" s="50">
        <f>B14+B27+B28</f>
        <v>143003.87593408002</v>
      </c>
      <c r="C13" s="51">
        <f>B13/$B$10*100</f>
        <v>20.061363091161834</v>
      </c>
      <c r="D13" s="51">
        <f>B13/B$12*100</f>
        <v>95.3122200880393</v>
      </c>
      <c r="E13" s="51"/>
      <c r="F13" s="51"/>
      <c r="G13" s="50">
        <f>G14+G27+G28</f>
        <v>144089.35500489856</v>
      </c>
      <c r="H13" s="51">
        <f>G13/$G$10*100</f>
        <v>18.99661898548432</v>
      </c>
      <c r="I13" s="51">
        <f t="shared" si="2"/>
        <v>97.87392572443242</v>
      </c>
      <c r="J13" s="51"/>
      <c r="K13" s="51">
        <f>G13-B13</f>
        <v>1085.4790708185465</v>
      </c>
      <c r="L13" s="52">
        <f>G13/B13-1</f>
        <v>0.0075905569952448015</v>
      </c>
      <c r="M13" s="53"/>
    </row>
    <row r="14" spans="1:13" s="54" customFormat="1" ht="25.5" customHeight="1">
      <c r="A14" s="55" t="s">
        <v>11</v>
      </c>
      <c r="B14" s="50">
        <f>B15+B19+B20+B25+B26</f>
        <v>92087.58072329001</v>
      </c>
      <c r="C14" s="51">
        <f>B14/$B$10*100</f>
        <v>12.918547703757252</v>
      </c>
      <c r="D14" s="51">
        <f t="shared" si="1"/>
        <v>61.37646063047437</v>
      </c>
      <c r="E14" s="51"/>
      <c r="F14" s="51"/>
      <c r="G14" s="50">
        <f>G15+G19+G20+G25+G26</f>
        <v>91334.36708300999</v>
      </c>
      <c r="H14" s="51">
        <f aca="true" t="shared" si="3" ref="H14:H36">G14/$G$10*100</f>
        <v>12.041445890970333</v>
      </c>
      <c r="I14" s="51">
        <f t="shared" si="2"/>
        <v>62.039649352769054</v>
      </c>
      <c r="J14" s="51"/>
      <c r="K14" s="51">
        <f>G14-B14</f>
        <v>-753.2136402800243</v>
      </c>
      <c r="L14" s="52">
        <f>G14/B14-1</f>
        <v>-0.008179318365886146</v>
      </c>
      <c r="M14" s="53"/>
    </row>
    <row r="15" spans="1:13" s="54" customFormat="1" ht="40.5" customHeight="1">
      <c r="A15" s="56" t="s">
        <v>12</v>
      </c>
      <c r="B15" s="50">
        <f>B16+B17+B18</f>
        <v>28371.6012602</v>
      </c>
      <c r="C15" s="51">
        <f t="shared" si="0"/>
        <v>3.9801228508023554</v>
      </c>
      <c r="D15" s="51">
        <f t="shared" si="1"/>
        <v>18.90969937632182</v>
      </c>
      <c r="E15" s="51"/>
      <c r="F15" s="51"/>
      <c r="G15" s="50">
        <f>G16+G17+G18</f>
        <v>30008.259142919997</v>
      </c>
      <c r="H15" s="51">
        <f t="shared" si="3"/>
        <v>3.956263565315754</v>
      </c>
      <c r="I15" s="51">
        <f t="shared" si="2"/>
        <v>20.383366462941158</v>
      </c>
      <c r="J15" s="51"/>
      <c r="K15" s="51">
        <f>G15-B15</f>
        <v>1636.6578827199955</v>
      </c>
      <c r="L15" s="52">
        <f>G15/B15-1</f>
        <v>0.05768648261019793</v>
      </c>
      <c r="M15" s="53"/>
    </row>
    <row r="16" spans="1:13" ht="25.5" customHeight="1">
      <c r="A16" s="57" t="s">
        <v>13</v>
      </c>
      <c r="B16" s="58">
        <v>9887.892000349999</v>
      </c>
      <c r="C16" s="58">
        <f t="shared" si="0"/>
        <v>1.3871273790974397</v>
      </c>
      <c r="D16" s="58">
        <f t="shared" si="1"/>
        <v>6.590289475640184</v>
      </c>
      <c r="E16" s="58"/>
      <c r="F16" s="58"/>
      <c r="G16" s="58">
        <v>10949.99101237</v>
      </c>
      <c r="H16" s="58">
        <f t="shared" si="3"/>
        <v>1.4436375757903757</v>
      </c>
      <c r="I16" s="58">
        <f t="shared" si="2"/>
        <v>7.437874969955061</v>
      </c>
      <c r="J16" s="58"/>
      <c r="K16" s="58">
        <f>G16-B16</f>
        <v>1062.0990120200004</v>
      </c>
      <c r="L16" s="59">
        <f>G16/B16-1</f>
        <v>0.10741409918134281</v>
      </c>
      <c r="M16" s="60"/>
    </row>
    <row r="17" spans="1:13" ht="18" customHeight="1">
      <c r="A17" s="57" t="s">
        <v>14</v>
      </c>
      <c r="B17" s="58">
        <v>17387.514082840004</v>
      </c>
      <c r="C17" s="58">
        <f t="shared" si="0"/>
        <v>2.4392152379795364</v>
      </c>
      <c r="D17" s="58">
        <f t="shared" si="1"/>
        <v>11.58879476673389</v>
      </c>
      <c r="E17" s="58"/>
      <c r="F17" s="58"/>
      <c r="G17" s="58">
        <v>17913.06009896</v>
      </c>
      <c r="H17" s="58">
        <f t="shared" si="3"/>
        <v>2.361642728933421</v>
      </c>
      <c r="I17" s="58">
        <f t="shared" si="2"/>
        <v>12.167599150980315</v>
      </c>
      <c r="J17" s="58"/>
      <c r="K17" s="58">
        <f>G17-B17</f>
        <v>525.5460161199953</v>
      </c>
      <c r="L17" s="59">
        <f>G17/B17-1</f>
        <v>0.03022548327587926</v>
      </c>
      <c r="M17" s="60"/>
    </row>
    <row r="18" spans="1:13" ht="36.75" customHeight="1">
      <c r="A18" s="61" t="s">
        <v>15</v>
      </c>
      <c r="B18" s="58">
        <v>1096.1951770100002</v>
      </c>
      <c r="C18" s="58">
        <f t="shared" si="0"/>
        <v>0.15378023372537974</v>
      </c>
      <c r="D18" s="58">
        <f t="shared" si="1"/>
        <v>0.7306151339477432</v>
      </c>
      <c r="E18" s="58"/>
      <c r="F18" s="58"/>
      <c r="G18" s="58">
        <v>1145.20803159</v>
      </c>
      <c r="H18" s="58">
        <f t="shared" si="3"/>
        <v>0.15098326059195782</v>
      </c>
      <c r="I18" s="58">
        <f t="shared" si="2"/>
        <v>0.7778923420057823</v>
      </c>
      <c r="J18" s="58"/>
      <c r="K18" s="58">
        <f>G18-B18</f>
        <v>49.01285457999984</v>
      </c>
      <c r="L18" s="59">
        <f>G18/B18-1</f>
        <v>0.044711795497666795</v>
      </c>
      <c r="M18" s="60"/>
    </row>
    <row r="19" spans="1:13" ht="24" customHeight="1">
      <c r="A19" s="56" t="s">
        <v>16</v>
      </c>
      <c r="B19" s="51">
        <v>3869.3547512600003</v>
      </c>
      <c r="C19" s="51">
        <f t="shared" si="0"/>
        <v>0.54281417259852</v>
      </c>
      <c r="D19" s="51">
        <f t="shared" si="1"/>
        <v>2.5789286426110345</v>
      </c>
      <c r="E19" s="51"/>
      <c r="F19" s="51"/>
      <c r="G19" s="51">
        <v>4179.71554242</v>
      </c>
      <c r="H19" s="51">
        <f t="shared" si="3"/>
        <v>0.5510501703915623</v>
      </c>
      <c r="I19" s="51">
        <f t="shared" si="2"/>
        <v>2.839107500579507</v>
      </c>
      <c r="J19" s="51"/>
      <c r="K19" s="51">
        <f>G19-B19</f>
        <v>310.36079115999974</v>
      </c>
      <c r="L19" s="52">
        <f>G19/B19-1</f>
        <v>0.08020996034518024</v>
      </c>
      <c r="M19" s="53"/>
    </row>
    <row r="20" spans="1:13" ht="23.25" customHeight="1">
      <c r="A20" s="62" t="s">
        <v>17</v>
      </c>
      <c r="B20" s="50">
        <f>B21+B22+B23+B24</f>
        <v>59062.85852868</v>
      </c>
      <c r="C20" s="51">
        <f t="shared" si="0"/>
        <v>8.285659688636443</v>
      </c>
      <c r="D20" s="51">
        <f t="shared" si="1"/>
        <v>39.36545170082836</v>
      </c>
      <c r="E20" s="51"/>
      <c r="F20" s="51"/>
      <c r="G20" s="50">
        <f>G21+G22+G23+G24</f>
        <v>56012.55827851</v>
      </c>
      <c r="H20" s="51">
        <f t="shared" si="3"/>
        <v>7.384648421688859</v>
      </c>
      <c r="I20" s="51">
        <f t="shared" si="2"/>
        <v>38.04700887445818</v>
      </c>
      <c r="J20" s="51"/>
      <c r="K20" s="51">
        <f>G20-B20</f>
        <v>-3050.300250170003</v>
      </c>
      <c r="L20" s="52">
        <f>G20/B20-1</f>
        <v>-0.05164498173905385</v>
      </c>
      <c r="M20" s="53"/>
    </row>
    <row r="21" spans="1:13" ht="20.25" customHeight="1">
      <c r="A21" s="57" t="s">
        <v>18</v>
      </c>
      <c r="B21" s="42">
        <v>38288.9784513</v>
      </c>
      <c r="C21" s="58">
        <f t="shared" si="0"/>
        <v>5.371386573153321</v>
      </c>
      <c r="D21" s="58">
        <f t="shared" si="1"/>
        <v>25.519640759798385</v>
      </c>
      <c r="E21" s="58"/>
      <c r="F21" s="58"/>
      <c r="G21" s="58">
        <v>34698.023</v>
      </c>
      <c r="H21" s="58">
        <f t="shared" si="3"/>
        <v>4.574558075148319</v>
      </c>
      <c r="I21" s="58">
        <f t="shared" si="2"/>
        <v>23.568928639948414</v>
      </c>
      <c r="J21" s="58"/>
      <c r="K21" s="58">
        <f>G21-B21</f>
        <v>-3590.9554512999966</v>
      </c>
      <c r="L21" s="59">
        <f>G21/B21-1</f>
        <v>-0.09378561655457474</v>
      </c>
      <c r="M21" s="60"/>
    </row>
    <row r="22" spans="1:13" ht="18" customHeight="1">
      <c r="A22" s="57" t="s">
        <v>19</v>
      </c>
      <c r="B22" s="42">
        <v>16631.5177859</v>
      </c>
      <c r="C22" s="58">
        <f t="shared" si="0"/>
        <v>2.3331599572438004</v>
      </c>
      <c r="D22" s="58">
        <f t="shared" si="1"/>
        <v>11.084922511740581</v>
      </c>
      <c r="E22" s="58"/>
      <c r="F22" s="58"/>
      <c r="G22" s="58">
        <v>17715.628653339998</v>
      </c>
      <c r="H22" s="58">
        <f t="shared" si="3"/>
        <v>2.3356135337297292</v>
      </c>
      <c r="I22" s="58">
        <f t="shared" si="2"/>
        <v>12.03349215436268</v>
      </c>
      <c r="J22" s="58"/>
      <c r="K22" s="58">
        <f>G22-B22</f>
        <v>1084.1108674399984</v>
      </c>
      <c r="L22" s="59">
        <f>G22/B22-1</f>
        <v>0.06518412098017268</v>
      </c>
      <c r="M22" s="60"/>
    </row>
    <row r="23" spans="1:13" s="64" customFormat="1" ht="30" customHeight="1">
      <c r="A23" s="63" t="s">
        <v>20</v>
      </c>
      <c r="B23" s="42">
        <v>2184.0731321499998</v>
      </c>
      <c r="C23" s="58">
        <f t="shared" si="0"/>
        <v>0.30639368223774366</v>
      </c>
      <c r="D23" s="58">
        <f t="shared" si="1"/>
        <v>1.4556868315640128</v>
      </c>
      <c r="E23" s="58"/>
      <c r="F23" s="58"/>
      <c r="G23" s="58">
        <v>1450.72098185</v>
      </c>
      <c r="H23" s="58">
        <f t="shared" si="3"/>
        <v>0.19126183017139092</v>
      </c>
      <c r="I23" s="58">
        <f t="shared" si="2"/>
        <v>0.9854146242769667</v>
      </c>
      <c r="J23" s="58"/>
      <c r="K23" s="58">
        <f>G23-B23</f>
        <v>-733.3521502999997</v>
      </c>
      <c r="L23" s="59">
        <f>G23/B23-1</f>
        <v>-0.33577270811352755</v>
      </c>
      <c r="M23" s="60"/>
    </row>
    <row r="24" spans="1:13" ht="47.25" customHeight="1">
      <c r="A24" s="63" t="s">
        <v>21</v>
      </c>
      <c r="B24" s="42">
        <v>1958.28915933</v>
      </c>
      <c r="C24" s="58">
        <f t="shared" si="0"/>
        <v>0.2747194760015785</v>
      </c>
      <c r="D24" s="58">
        <f t="shared" si="1"/>
        <v>1.3052015977253741</v>
      </c>
      <c r="E24" s="58"/>
      <c r="F24" s="58"/>
      <c r="G24" s="58">
        <v>2148.18564332</v>
      </c>
      <c r="H24" s="58">
        <f t="shared" si="3"/>
        <v>0.2832149826394199</v>
      </c>
      <c r="I24" s="58">
        <f t="shared" si="2"/>
        <v>1.4591734558701157</v>
      </c>
      <c r="J24" s="58"/>
      <c r="K24" s="58">
        <f>G24-B24</f>
        <v>189.89648398999998</v>
      </c>
      <c r="L24" s="59">
        <f>G24/B24-1</f>
        <v>0.09697060471650176</v>
      </c>
      <c r="M24" s="60"/>
    </row>
    <row r="25" spans="1:13" s="54" customFormat="1" ht="35.25" customHeight="1">
      <c r="A25" s="62" t="s">
        <v>22</v>
      </c>
      <c r="B25" s="65">
        <v>473.81056122</v>
      </c>
      <c r="C25" s="51">
        <f t="shared" si="0"/>
        <v>0.06646872780877072</v>
      </c>
      <c r="D25" s="51">
        <f t="shared" si="1"/>
        <v>0.3157951922355956</v>
      </c>
      <c r="E25" s="51"/>
      <c r="F25" s="51"/>
      <c r="G25" s="51">
        <v>606.67470968</v>
      </c>
      <c r="H25" s="51">
        <f t="shared" si="3"/>
        <v>0.07998348182992748</v>
      </c>
      <c r="I25" s="51">
        <f t="shared" si="2"/>
        <v>0.4120889809805401</v>
      </c>
      <c r="J25" s="51"/>
      <c r="K25" s="51">
        <f>G25-B25</f>
        <v>132.86414845999997</v>
      </c>
      <c r="L25" s="52">
        <f>G25/B25-1</f>
        <v>0.2804161817708162</v>
      </c>
      <c r="M25" s="53"/>
    </row>
    <row r="26" spans="1:13" s="54" customFormat="1" ht="17.25" customHeight="1">
      <c r="A26" s="66" t="s">
        <v>23</v>
      </c>
      <c r="B26" s="65">
        <v>309.95562193</v>
      </c>
      <c r="C26" s="51">
        <f t="shared" si="0"/>
        <v>0.043482263911161154</v>
      </c>
      <c r="D26" s="51">
        <f t="shared" si="1"/>
        <v>0.2065857184775564</v>
      </c>
      <c r="E26" s="51"/>
      <c r="F26" s="51"/>
      <c r="G26" s="51">
        <v>527.15940948</v>
      </c>
      <c r="H26" s="51">
        <f t="shared" si="3"/>
        <v>0.06950025174423205</v>
      </c>
      <c r="I26" s="51">
        <f t="shared" si="2"/>
        <v>0.35807753380967744</v>
      </c>
      <c r="J26" s="51"/>
      <c r="K26" s="51">
        <f>G26-B26</f>
        <v>217.20378755000002</v>
      </c>
      <c r="L26" s="52">
        <f>G26/B26-1</f>
        <v>0.700757696206759</v>
      </c>
      <c r="M26" s="53"/>
    </row>
    <row r="27" spans="1:13" s="54" customFormat="1" ht="15" customHeight="1">
      <c r="A27" s="67" t="s">
        <v>24</v>
      </c>
      <c r="B27" s="65">
        <v>37237.17479986</v>
      </c>
      <c r="C27" s="51">
        <f t="shared" si="0"/>
        <v>5.223833824569957</v>
      </c>
      <c r="D27" s="51">
        <f t="shared" si="1"/>
        <v>24.818612620101916</v>
      </c>
      <c r="E27" s="51"/>
      <c r="F27" s="51"/>
      <c r="G27" s="51">
        <v>39788.84869024</v>
      </c>
      <c r="H27" s="51">
        <f t="shared" si="3"/>
        <v>5.245728238660514</v>
      </c>
      <c r="I27" s="51">
        <f t="shared" si="2"/>
        <v>27.02691549446409</v>
      </c>
      <c r="J27" s="51"/>
      <c r="K27" s="51">
        <f>G27-B27</f>
        <v>2551.673890380007</v>
      </c>
      <c r="L27" s="52">
        <f>G27/B27-1</f>
        <v>0.06852490566469083</v>
      </c>
      <c r="M27" s="53"/>
    </row>
    <row r="28" spans="1:13" s="54" customFormat="1" ht="16.5" customHeight="1">
      <c r="A28" s="69" t="s">
        <v>25</v>
      </c>
      <c r="B28" s="65">
        <v>13679.120410930003</v>
      </c>
      <c r="C28" s="51">
        <f t="shared" si="0"/>
        <v>1.918981562834625</v>
      </c>
      <c r="D28" s="51">
        <f t="shared" si="1"/>
        <v>9.117146837463014</v>
      </c>
      <c r="E28" s="51"/>
      <c r="F28" s="51"/>
      <c r="G28" s="51">
        <v>12966.139231648573</v>
      </c>
      <c r="H28" s="51">
        <f t="shared" si="3"/>
        <v>1.7094448558534703</v>
      </c>
      <c r="I28" s="51">
        <f t="shared" si="2"/>
        <v>8.80736087719928</v>
      </c>
      <c r="J28" s="51"/>
      <c r="K28" s="51">
        <f>G28-B28</f>
        <v>-712.9811792814307</v>
      </c>
      <c r="L28" s="52">
        <f>G28/B28-1</f>
        <v>-0.05212185855983387</v>
      </c>
      <c r="M28" s="53"/>
    </row>
    <row r="29" spans="1:13" s="54" customFormat="1" ht="18.75" customHeight="1" hidden="1">
      <c r="A29" s="70"/>
      <c r="B29" s="65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53"/>
    </row>
    <row r="30" spans="1:13" s="54" customFormat="1" ht="19.5" customHeight="1">
      <c r="A30" s="71" t="s">
        <v>26</v>
      </c>
      <c r="B30" s="65">
        <v>545.1506601799999</v>
      </c>
      <c r="C30" s="51">
        <f t="shared" si="0"/>
        <v>0.07647670569641694</v>
      </c>
      <c r="D30" s="51">
        <f t="shared" si="1"/>
        <v>0.36334343642663</v>
      </c>
      <c r="E30" s="51"/>
      <c r="F30" s="51"/>
      <c r="G30" s="51">
        <v>428.22348607</v>
      </c>
      <c r="H30" s="51">
        <f t="shared" si="3"/>
        <v>0.05645662308108108</v>
      </c>
      <c r="I30" s="51">
        <f t="shared" si="2"/>
        <v>0.29087446236155223</v>
      </c>
      <c r="J30" s="51"/>
      <c r="K30" s="51">
        <f>G30-B30</f>
        <v>-116.92717410999995</v>
      </c>
      <c r="L30" s="52">
        <f>G30/B30-1</f>
        <v>-0.21448598094220872</v>
      </c>
      <c r="M30" s="53"/>
    </row>
    <row r="31" spans="1:13" s="54" customFormat="1" ht="18" customHeight="1">
      <c r="A31" s="71" t="s">
        <v>27</v>
      </c>
      <c r="B31" s="65">
        <v>4.176381333333332</v>
      </c>
      <c r="C31" s="51">
        <f t="shared" si="0"/>
        <v>0.0005858855348352385</v>
      </c>
      <c r="D31" s="51">
        <f t="shared" si="1"/>
        <v>0.0027835621532226015</v>
      </c>
      <c r="E31" s="51"/>
      <c r="F31" s="51"/>
      <c r="G31" s="51">
        <v>0</v>
      </c>
      <c r="H31" s="51">
        <f t="shared" si="3"/>
        <v>0</v>
      </c>
      <c r="I31" s="51">
        <f t="shared" si="2"/>
        <v>0</v>
      </c>
      <c r="J31" s="51"/>
      <c r="K31" s="51">
        <f>G31-B31</f>
        <v>-4.176381333333332</v>
      </c>
      <c r="L31" s="52">
        <f>G31/B31-1</f>
        <v>-1</v>
      </c>
      <c r="M31" s="53"/>
    </row>
    <row r="32" spans="1:13" s="54" customFormat="1" ht="32.25" customHeight="1">
      <c r="A32" s="72" t="s">
        <v>28</v>
      </c>
      <c r="B32" s="65">
        <v>6180.82875375</v>
      </c>
      <c r="C32" s="51">
        <f t="shared" si="0"/>
        <v>0.8670803432658705</v>
      </c>
      <c r="D32" s="51">
        <f t="shared" si="1"/>
        <v>4.119528276110928</v>
      </c>
      <c r="E32" s="51"/>
      <c r="F32" s="51"/>
      <c r="G32" s="51">
        <v>600.299512952381</v>
      </c>
      <c r="H32" s="51">
        <f t="shared" si="3"/>
        <v>0.07914298127256175</v>
      </c>
      <c r="I32" s="51">
        <f t="shared" si="2"/>
        <v>0.40775857412309785</v>
      </c>
      <c r="J32" s="51"/>
      <c r="K32" s="51">
        <f>G32-B32</f>
        <v>-5580.529240797619</v>
      </c>
      <c r="L32" s="52">
        <f>G32/B32-1</f>
        <v>-0.9028771808977606</v>
      </c>
      <c r="M32" s="53"/>
    </row>
    <row r="33" spans="1:13" s="54" customFormat="1" ht="0" customHeight="1" hidden="1">
      <c r="A33" s="73"/>
      <c r="B33" s="65"/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53"/>
    </row>
    <row r="34" spans="1:13" ht="15" customHeight="1">
      <c r="A34" s="73" t="s">
        <v>29</v>
      </c>
      <c r="B34" s="65">
        <v>-83.87962812</v>
      </c>
      <c r="C34" s="74">
        <f t="shared" si="0"/>
        <v>-0.011767091378996154</v>
      </c>
      <c r="D34" s="74">
        <f t="shared" si="1"/>
        <v>-0.05590585236977524</v>
      </c>
      <c r="E34" s="74"/>
      <c r="F34" s="74"/>
      <c r="G34" s="74">
        <v>176.24119576</v>
      </c>
      <c r="H34" s="74">
        <f t="shared" si="3"/>
        <v>0.023235490541858934</v>
      </c>
      <c r="I34" s="74">
        <f t="shared" si="2"/>
        <v>0.1197133383157484</v>
      </c>
      <c r="J34" s="74"/>
      <c r="K34" s="74">
        <f>G34-B34</f>
        <v>260.12082388</v>
      </c>
      <c r="L34" s="52">
        <f>G34/B34-1</f>
        <v>-3.1011203758302974</v>
      </c>
      <c r="M34" s="75"/>
    </row>
    <row r="35" spans="1:13" ht="48" customHeight="1">
      <c r="A35" s="76" t="s">
        <v>30</v>
      </c>
      <c r="B35" s="65">
        <v>-18.65803548</v>
      </c>
      <c r="C35" s="50"/>
      <c r="D35" s="50"/>
      <c r="E35" s="50"/>
      <c r="F35" s="51"/>
      <c r="G35" s="65">
        <v>790.554</v>
      </c>
      <c r="H35" s="65">
        <f t="shared" si="3"/>
        <v>0.10422597231377718</v>
      </c>
      <c r="I35" s="65">
        <f t="shared" si="2"/>
        <v>0.5369905602986595</v>
      </c>
      <c r="J35" s="65"/>
      <c r="K35" s="65">
        <f>G35-B35</f>
        <v>809.2120354799999</v>
      </c>
      <c r="L35" s="52">
        <f>G35/B35-1</f>
        <v>-43.37069871838404</v>
      </c>
      <c r="M35" s="77"/>
    </row>
    <row r="36" spans="1:13" ht="48" customHeight="1">
      <c r="A36" s="76" t="s">
        <v>31</v>
      </c>
      <c r="B36" s="65">
        <v>405.8</v>
      </c>
      <c r="C36" s="50"/>
      <c r="D36" s="65"/>
      <c r="E36" s="65"/>
      <c r="F36" s="65"/>
      <c r="G36" s="65">
        <v>1134.674485</v>
      </c>
      <c r="H36" s="65">
        <f t="shared" si="3"/>
        <v>0.14959452669742915</v>
      </c>
      <c r="I36" s="65">
        <f t="shared" si="2"/>
        <v>0.7707373404685107</v>
      </c>
      <c r="J36" s="65"/>
      <c r="K36" s="65">
        <f>G36-B36</f>
        <v>728.874485</v>
      </c>
      <c r="L36" s="52">
        <f>G36/B36-1</f>
        <v>1.796142151306062</v>
      </c>
      <c r="M36" s="77"/>
    </row>
    <row r="37" spans="1:13" ht="10.5" customHeight="1">
      <c r="A37" s="78"/>
      <c r="B37" s="50"/>
      <c r="C37" s="50"/>
      <c r="D37" s="50"/>
      <c r="E37" s="50"/>
      <c r="F37" s="51"/>
      <c r="G37" s="68"/>
      <c r="H37" s="51"/>
      <c r="I37" s="51"/>
      <c r="J37" s="51"/>
      <c r="K37" s="51"/>
      <c r="L37" s="77"/>
      <c r="M37" s="77"/>
    </row>
    <row r="38" spans="1:13" s="54" customFormat="1" ht="33" customHeight="1">
      <c r="A38" s="45" t="s">
        <v>32</v>
      </c>
      <c r="B38" s="79">
        <f>B39+B52+B53+B54+B55</f>
        <v>143576.98234414935</v>
      </c>
      <c r="C38" s="47">
        <f aca="true" t="shared" si="4" ref="C38:C56">B38/$B$10*100</f>
        <v>20.141761581812347</v>
      </c>
      <c r="D38" s="47">
        <f aca="true" t="shared" si="5" ref="D38:D54">B38/B$38*100</f>
        <v>100</v>
      </c>
      <c r="E38" s="47"/>
      <c r="F38" s="47"/>
      <c r="G38" s="79">
        <f>G39+G52+G53+G54+G55</f>
        <v>150343.69617716095</v>
      </c>
      <c r="H38" s="47">
        <f aca="true" t="shared" si="6" ref="H38:H54">G38/$G$10*100</f>
        <v>19.82118604840619</v>
      </c>
      <c r="I38" s="47">
        <f aca="true" t="shared" si="7" ref="I38:I54">G38/G$38*100</f>
        <v>100</v>
      </c>
      <c r="J38" s="47"/>
      <c r="K38" s="47">
        <f>G38-B38</f>
        <v>6766.7138330115995</v>
      </c>
      <c r="L38" s="48">
        <f>G38/B38-1</f>
        <v>0.04712951701960133</v>
      </c>
      <c r="M38" s="48"/>
    </row>
    <row r="39" spans="1:13" s="54" customFormat="1" ht="19.5" customHeight="1">
      <c r="A39" s="80" t="s">
        <v>33</v>
      </c>
      <c r="B39" s="68">
        <f>B40+B41+B42+B43+B44+B51</f>
        <v>138437.80107731602</v>
      </c>
      <c r="C39" s="51">
        <f t="shared" si="4"/>
        <v>19.420809225019127</v>
      </c>
      <c r="D39" s="51">
        <f t="shared" si="5"/>
        <v>96.42060922097187</v>
      </c>
      <c r="E39" s="51"/>
      <c r="F39" s="51"/>
      <c r="G39" s="68">
        <f>G40+G41+G42+G43+G44+G51</f>
        <v>142498.15959232856</v>
      </c>
      <c r="H39" s="51">
        <f t="shared" si="6"/>
        <v>18.786837124894998</v>
      </c>
      <c r="I39" s="51">
        <f t="shared" si="7"/>
        <v>94.78159923939383</v>
      </c>
      <c r="J39" s="51"/>
      <c r="K39" s="51">
        <f>G39-B39</f>
        <v>4060.3585150125436</v>
      </c>
      <c r="L39" s="52">
        <f>G39/B39-1</f>
        <v>0.029329839707182837</v>
      </c>
      <c r="M39" s="53"/>
    </row>
    <row r="40" spans="1:13" ht="19.5" customHeight="1">
      <c r="A40" s="81" t="s">
        <v>34</v>
      </c>
      <c r="B40" s="74">
        <v>33561.71841883334</v>
      </c>
      <c r="C40" s="74">
        <f t="shared" si="4"/>
        <v>4.708220772099319</v>
      </c>
      <c r="D40" s="74">
        <f t="shared" si="5"/>
        <v>23.375417055630127</v>
      </c>
      <c r="E40" s="74"/>
      <c r="F40" s="74"/>
      <c r="G40" s="82">
        <v>37006.809816973335</v>
      </c>
      <c r="H40" s="74">
        <f t="shared" si="6"/>
        <v>4.878946581011646</v>
      </c>
      <c r="I40" s="74">
        <f t="shared" si="7"/>
        <v>24.614806445469792</v>
      </c>
      <c r="J40" s="74"/>
      <c r="K40" s="74">
        <f>G40-B40</f>
        <v>3445.0913981399935</v>
      </c>
      <c r="L40" s="83">
        <f>G40/B40-1</f>
        <v>0.10264943395171211</v>
      </c>
      <c r="M40" s="84"/>
    </row>
    <row r="41" spans="1:13" ht="17.25" customHeight="1">
      <c r="A41" s="81" t="s">
        <v>35</v>
      </c>
      <c r="B41" s="74">
        <v>23318.72649228667</v>
      </c>
      <c r="C41" s="74">
        <f t="shared" si="4"/>
        <v>3.2712780400504675</v>
      </c>
      <c r="D41" s="74">
        <f t="shared" si="5"/>
        <v>16.241270788372223</v>
      </c>
      <c r="E41" s="74"/>
      <c r="F41" s="74"/>
      <c r="G41" s="82">
        <v>23458.708885986664</v>
      </c>
      <c r="H41" s="74">
        <f t="shared" si="6"/>
        <v>3.092776385759613</v>
      </c>
      <c r="I41" s="74">
        <f t="shared" si="7"/>
        <v>15.603387094024585</v>
      </c>
      <c r="J41" s="74"/>
      <c r="K41" s="74">
        <f>G41-B41</f>
        <v>139.98239369999283</v>
      </c>
      <c r="L41" s="83">
        <f>G41/B41-1</f>
        <v>0.00600300336925752</v>
      </c>
      <c r="M41" s="84"/>
    </row>
    <row r="42" spans="1:13" ht="19.5" customHeight="1">
      <c r="A42" s="81" t="s">
        <v>36</v>
      </c>
      <c r="B42" s="74">
        <v>7490.59952042</v>
      </c>
      <c r="C42" s="74">
        <f t="shared" si="4"/>
        <v>1.0508221247017004</v>
      </c>
      <c r="D42" s="74">
        <f t="shared" si="5"/>
        <v>5.217131185042793</v>
      </c>
      <c r="E42" s="74"/>
      <c r="F42" s="74"/>
      <c r="G42" s="82">
        <v>7911.241700458571</v>
      </c>
      <c r="H42" s="74">
        <f t="shared" si="6"/>
        <v>1.0430114305153027</v>
      </c>
      <c r="I42" s="74">
        <f t="shared" si="7"/>
        <v>5.26210403337176</v>
      </c>
      <c r="J42" s="74"/>
      <c r="K42" s="74">
        <f>G42-B42</f>
        <v>420.6421800385715</v>
      </c>
      <c r="L42" s="83">
        <f>G42/B42-1</f>
        <v>0.05615600979492563</v>
      </c>
      <c r="M42" s="84"/>
    </row>
    <row r="43" spans="1:13" ht="19.5" customHeight="1">
      <c r="A43" s="81" t="s">
        <v>37</v>
      </c>
      <c r="B43" s="74">
        <v>3820.3876504799996</v>
      </c>
      <c r="C43" s="74">
        <f t="shared" si="4"/>
        <v>0.5359448008290307</v>
      </c>
      <c r="D43" s="74">
        <f t="shared" si="5"/>
        <v>2.6608635925518027</v>
      </c>
      <c r="E43" s="74"/>
      <c r="F43" s="74"/>
      <c r="G43" s="82">
        <v>4060.51812942</v>
      </c>
      <c r="H43" s="74">
        <f t="shared" si="6"/>
        <v>0.535335284036915</v>
      </c>
      <c r="I43" s="74">
        <f t="shared" si="7"/>
        <v>2.700823667814576</v>
      </c>
      <c r="J43" s="74"/>
      <c r="K43" s="74">
        <f>G43-B43</f>
        <v>240.13047894000056</v>
      </c>
      <c r="L43" s="83">
        <f>G43/B43-1</f>
        <v>0.06285500344705341</v>
      </c>
      <c r="M43" s="84"/>
    </row>
    <row r="44" spans="1:13" s="54" customFormat="1" ht="19.5" customHeight="1">
      <c r="A44" s="81" t="s">
        <v>38</v>
      </c>
      <c r="B44" s="82">
        <f>B45+B46+B47+B48+B50+B49</f>
        <v>70027.025966816</v>
      </c>
      <c r="C44" s="74">
        <f t="shared" si="4"/>
        <v>9.823772851877784</v>
      </c>
      <c r="D44" s="74">
        <f t="shared" si="5"/>
        <v>48.77315627024637</v>
      </c>
      <c r="E44" s="74"/>
      <c r="F44" s="74"/>
      <c r="G44" s="82">
        <f>G45+G46+G47+G48+G50+G49</f>
        <v>69837.905094</v>
      </c>
      <c r="H44" s="74">
        <f t="shared" si="6"/>
        <v>9.207370480421885</v>
      </c>
      <c r="I44" s="74">
        <f t="shared" si="7"/>
        <v>46.452167180794135</v>
      </c>
      <c r="J44" s="74"/>
      <c r="K44" s="74">
        <f>G44-B44</f>
        <v>-189.12087281599815</v>
      </c>
      <c r="L44" s="83">
        <f>G44/B44-1</f>
        <v>-0.002700684060260028</v>
      </c>
      <c r="M44" s="85"/>
    </row>
    <row r="45" spans="1:13" ht="31.5" customHeight="1">
      <c r="A45" s="86" t="s">
        <v>39</v>
      </c>
      <c r="B45" s="58">
        <v>621.1230176600038</v>
      </c>
      <c r="C45" s="58">
        <f t="shared" si="4"/>
        <v>0.08713452205518799</v>
      </c>
      <c r="D45" s="58">
        <f>B45/B$38*100</f>
        <v>0.4326062628696236</v>
      </c>
      <c r="E45" s="58"/>
      <c r="F45" s="58"/>
      <c r="G45" s="87">
        <v>661.4497891600076</v>
      </c>
      <c r="H45" s="58">
        <f t="shared" si="6"/>
        <v>0.08720498209097002</v>
      </c>
      <c r="I45" s="58">
        <f t="shared" si="7"/>
        <v>0.4399584458669774</v>
      </c>
      <c r="J45" s="58"/>
      <c r="K45" s="58">
        <f>G45-B45</f>
        <v>40.326771500003815</v>
      </c>
      <c r="L45" s="59">
        <f>G45/B45-1</f>
        <v>0.06492557891660411</v>
      </c>
      <c r="M45" s="84"/>
    </row>
    <row r="46" spans="1:13" ht="15.75" customHeight="1">
      <c r="A46" s="88" t="s">
        <v>40</v>
      </c>
      <c r="B46" s="58">
        <v>7274.41852732</v>
      </c>
      <c r="C46" s="89">
        <f t="shared" si="4"/>
        <v>1.0204950767971652</v>
      </c>
      <c r="D46" s="89">
        <f t="shared" si="5"/>
        <v>5.0665631834241065</v>
      </c>
      <c r="E46" s="89"/>
      <c r="F46" s="89"/>
      <c r="G46" s="90">
        <v>6455.88186684</v>
      </c>
      <c r="H46" s="89">
        <f t="shared" si="6"/>
        <v>0.8511380180408701</v>
      </c>
      <c r="I46" s="89">
        <f t="shared" si="7"/>
        <v>4.2940821803613</v>
      </c>
      <c r="J46" s="89"/>
      <c r="K46" s="89">
        <f>G46-B46</f>
        <v>-818.5366604800001</v>
      </c>
      <c r="L46" s="91">
        <f>G46/B46-1</f>
        <v>-0.11252262396037316</v>
      </c>
      <c r="M46" s="84"/>
    </row>
    <row r="47" spans="1:13" ht="33" customHeight="1">
      <c r="A47" s="86" t="s">
        <v>41</v>
      </c>
      <c r="B47" s="58">
        <v>9176.88066101</v>
      </c>
      <c r="C47" s="58">
        <f t="shared" si="4"/>
        <v>1.2873828333831112</v>
      </c>
      <c r="D47" s="58">
        <f t="shared" si="5"/>
        <v>6.391609930213825</v>
      </c>
      <c r="E47" s="51"/>
      <c r="F47" s="51"/>
      <c r="G47" s="87">
        <v>4947.73705237</v>
      </c>
      <c r="H47" s="58">
        <f t="shared" si="6"/>
        <v>0.6523054782294002</v>
      </c>
      <c r="I47" s="58">
        <f t="shared" si="7"/>
        <v>3.290950786882159</v>
      </c>
      <c r="J47" s="58"/>
      <c r="K47" s="58">
        <f>G47-B47</f>
        <v>-4229.14360864</v>
      </c>
      <c r="L47" s="59">
        <f>G47/B47-1</f>
        <v>-0.460847619671949</v>
      </c>
      <c r="M47" s="84"/>
    </row>
    <row r="48" spans="1:13" ht="17.25" customHeight="1">
      <c r="A48" s="88" t="s">
        <v>42</v>
      </c>
      <c r="B48" s="58">
        <v>49850.906190166</v>
      </c>
      <c r="C48" s="89">
        <f>B48/$B$10*100</f>
        <v>6.993356809191447</v>
      </c>
      <c r="D48" s="89">
        <f t="shared" si="5"/>
        <v>34.720681112154175</v>
      </c>
      <c r="E48" s="89"/>
      <c r="F48" s="89"/>
      <c r="G48" s="90">
        <v>53755.700889700005</v>
      </c>
      <c r="H48" s="89">
        <f t="shared" si="6"/>
        <v>7.087106247818063</v>
      </c>
      <c r="I48" s="89">
        <f t="shared" si="7"/>
        <v>35.75520773837816</v>
      </c>
      <c r="J48" s="89"/>
      <c r="K48" s="89">
        <f>G48-B48</f>
        <v>3904.7946995340026</v>
      </c>
      <c r="L48" s="91">
        <f>G48/B48-1</f>
        <v>0.07832946275115638</v>
      </c>
      <c r="M48" s="84"/>
    </row>
    <row r="49" spans="1:13" ht="48" customHeight="1">
      <c r="A49" s="92" t="s">
        <v>43</v>
      </c>
      <c r="B49" s="90">
        <v>480.47247712</v>
      </c>
      <c r="C49" s="89">
        <f>B49/$B$10*100</f>
        <v>0.06740329767885096</v>
      </c>
      <c r="D49" s="89">
        <f>B49/B$38*100</f>
        <v>0.3346445016989723</v>
      </c>
      <c r="E49" s="89"/>
      <c r="F49" s="89"/>
      <c r="G49" s="90">
        <v>1542.6176231199993</v>
      </c>
      <c r="H49" s="89">
        <f t="shared" si="6"/>
        <v>0.20337740581674346</v>
      </c>
      <c r="I49" s="89">
        <f t="shared" si="7"/>
        <v>1.0260607277489175</v>
      </c>
      <c r="J49" s="89"/>
      <c r="K49" s="89">
        <f>G49-B49</f>
        <v>1062.1451459999994</v>
      </c>
      <c r="L49" s="91">
        <f>G49/B49-1</f>
        <v>2.2106264075033044</v>
      </c>
      <c r="M49" s="84"/>
    </row>
    <row r="50" spans="1:13" ht="19.5" customHeight="1">
      <c r="A50" s="93" t="s">
        <v>44</v>
      </c>
      <c r="B50" s="58">
        <v>2623.22509354</v>
      </c>
      <c r="C50" s="58">
        <f t="shared" si="4"/>
        <v>0.3680003127720223</v>
      </c>
      <c r="D50" s="58">
        <f t="shared" si="5"/>
        <v>1.8270512798856682</v>
      </c>
      <c r="E50" s="58"/>
      <c r="F50" s="58"/>
      <c r="G50" s="87">
        <v>2474.5178728100004</v>
      </c>
      <c r="H50" s="58">
        <f t="shared" si="6"/>
        <v>0.32623834842584054</v>
      </c>
      <c r="I50" s="58">
        <f t="shared" si="7"/>
        <v>1.645907301556625</v>
      </c>
      <c r="J50" s="58"/>
      <c r="K50" s="58">
        <f>G50-B50</f>
        <v>-148.7072207299998</v>
      </c>
      <c r="L50" s="59">
        <f>G50/B50-1</f>
        <v>-0.05668870014098626</v>
      </c>
      <c r="M50" s="84"/>
    </row>
    <row r="51" spans="1:13" ht="31.5" customHeight="1">
      <c r="A51" s="94" t="s">
        <v>45</v>
      </c>
      <c r="B51" s="95">
        <v>219.34302848</v>
      </c>
      <c r="C51" s="95">
        <f>B51/$B$10*100</f>
        <v>0.03077063546082297</v>
      </c>
      <c r="D51" s="74">
        <f t="shared" si="5"/>
        <v>0.15277032912855204</v>
      </c>
      <c r="E51" s="74"/>
      <c r="F51" s="74"/>
      <c r="G51" s="82">
        <v>222.97596549000002</v>
      </c>
      <c r="H51" s="74">
        <f t="shared" si="6"/>
        <v>0.029396963149637443</v>
      </c>
      <c r="I51" s="74">
        <f t="shared" si="7"/>
        <v>0.14831081791899753</v>
      </c>
      <c r="J51" s="74"/>
      <c r="K51" s="74">
        <f>G51-B51</f>
        <v>3.6329370100000347</v>
      </c>
      <c r="L51" s="96">
        <f>G51/B51-1</f>
        <v>0.01656281047624586</v>
      </c>
      <c r="M51" s="85"/>
    </row>
    <row r="52" spans="1:13" s="54" customFormat="1" ht="19.5" customHeight="1">
      <c r="A52" s="80" t="s">
        <v>46</v>
      </c>
      <c r="B52" s="97">
        <v>5921.1717458933335</v>
      </c>
      <c r="C52" s="74">
        <f t="shared" si="4"/>
        <v>0.830654243065772</v>
      </c>
      <c r="D52" s="74">
        <f t="shared" si="5"/>
        <v>4.12403969579224</v>
      </c>
      <c r="E52" s="74"/>
      <c r="F52" s="74"/>
      <c r="G52" s="82">
        <v>7845.536584832381</v>
      </c>
      <c r="H52" s="74">
        <f t="shared" si="6"/>
        <v>1.0343489235111907</v>
      </c>
      <c r="I52" s="74">
        <f t="shared" si="7"/>
        <v>5.218400760606159</v>
      </c>
      <c r="J52" s="74"/>
      <c r="K52" s="74">
        <f>G52-B52</f>
        <v>1924.3648389390473</v>
      </c>
      <c r="L52" s="83">
        <f>G52/B52-1</f>
        <v>0.32499730146718053</v>
      </c>
      <c r="M52" s="85"/>
    </row>
    <row r="53" spans="1:13" ht="19.5" customHeight="1">
      <c r="A53" s="80" t="s">
        <v>47</v>
      </c>
      <c r="B53" s="97">
        <v>0</v>
      </c>
      <c r="C53" s="74">
        <f t="shared" si="4"/>
        <v>0</v>
      </c>
      <c r="D53" s="74">
        <f t="shared" si="5"/>
        <v>0</v>
      </c>
      <c r="E53" s="74"/>
      <c r="F53" s="74"/>
      <c r="G53" s="82">
        <v>0</v>
      </c>
      <c r="H53" s="74">
        <f t="shared" si="6"/>
        <v>0</v>
      </c>
      <c r="I53" s="74">
        <f t="shared" si="7"/>
        <v>0</v>
      </c>
      <c r="J53" s="74"/>
      <c r="K53" s="74">
        <f>G53-B53</f>
        <v>0</v>
      </c>
      <c r="L53" s="83"/>
      <c r="M53" s="85"/>
    </row>
    <row r="54" spans="1:13" s="54" customFormat="1" ht="32.25" customHeight="1">
      <c r="A54" s="98" t="s">
        <v>48</v>
      </c>
      <c r="B54" s="95">
        <v>-781.99047906</v>
      </c>
      <c r="C54" s="74">
        <f t="shared" si="4"/>
        <v>-0.10970188627254965</v>
      </c>
      <c r="D54" s="74">
        <f t="shared" si="5"/>
        <v>-0.5446489167641052</v>
      </c>
      <c r="E54" s="74"/>
      <c r="F54" s="74"/>
      <c r="G54" s="82">
        <v>0</v>
      </c>
      <c r="H54" s="74">
        <f t="shared" si="6"/>
        <v>0</v>
      </c>
      <c r="I54" s="74">
        <f t="shared" si="7"/>
        <v>0</v>
      </c>
      <c r="J54" s="74"/>
      <c r="K54" s="74">
        <f>G54-B54</f>
        <v>781.99047906</v>
      </c>
      <c r="L54" s="83">
        <f>G54/B54-1</f>
        <v>-1</v>
      </c>
      <c r="M54" s="85"/>
    </row>
    <row r="55" spans="1:13" s="54" customFormat="1" ht="7.5" customHeight="1">
      <c r="A55" s="99"/>
      <c r="B55" s="100"/>
      <c r="C55" s="51"/>
      <c r="D55" s="51"/>
      <c r="E55" s="51"/>
      <c r="F55" s="51"/>
      <c r="G55" s="68"/>
      <c r="H55" s="51"/>
      <c r="I55" s="51"/>
      <c r="J55" s="51"/>
      <c r="K55" s="74"/>
      <c r="L55" s="83"/>
      <c r="M55" s="85"/>
    </row>
    <row r="56" spans="1:13" s="37" customFormat="1" ht="21" customHeight="1" thickBot="1">
      <c r="A56" s="101" t="s">
        <v>49</v>
      </c>
      <c r="B56" s="102">
        <f>B12-B38</f>
        <v>6460.311721593986</v>
      </c>
      <c r="C56" s="103">
        <f t="shared" si="4"/>
        <v>0.9062877371850273</v>
      </c>
      <c r="D56" s="102">
        <v>0</v>
      </c>
      <c r="E56" s="102"/>
      <c r="F56" s="104"/>
      <c r="G56" s="102">
        <f>G12-G38</f>
        <v>-3124.3484924799995</v>
      </c>
      <c r="H56" s="103">
        <f>G56/$G$10*100</f>
        <v>-0.41191146901516146</v>
      </c>
      <c r="I56" s="105">
        <v>0</v>
      </c>
      <c r="J56" s="104"/>
      <c r="K56" s="105"/>
      <c r="L56" s="106"/>
      <c r="M56" s="107"/>
    </row>
    <row r="57" spans="1:11" ht="19.5" customHeight="1">
      <c r="A57" s="109"/>
      <c r="B57" s="109"/>
      <c r="C57" s="109"/>
      <c r="D57" s="109"/>
      <c r="E57" s="109"/>
      <c r="F57" s="109"/>
      <c r="G57" s="108"/>
      <c r="H57" s="108"/>
      <c r="I57" s="108"/>
      <c r="J57" s="108"/>
      <c r="K57" s="108"/>
    </row>
    <row r="58" spans="1:11" ht="19.5" customHeight="1">
      <c r="A58" s="109"/>
      <c r="B58" s="109"/>
      <c r="C58" s="109"/>
      <c r="D58" s="109"/>
      <c r="E58" s="109"/>
      <c r="F58" s="109"/>
      <c r="G58" s="108"/>
      <c r="I58" s="108"/>
      <c r="J58" s="108"/>
      <c r="K58" s="108"/>
    </row>
    <row r="59" spans="1:11" ht="19.5" customHeight="1">
      <c r="A59" s="109"/>
      <c r="C59" s="110"/>
      <c r="D59" s="111"/>
      <c r="E59" s="111"/>
      <c r="F59" s="111"/>
      <c r="G59" s="111"/>
      <c r="H59" s="112"/>
      <c r="I59" s="108"/>
      <c r="J59" s="108"/>
      <c r="K59" s="113"/>
    </row>
    <row r="60" spans="7:13" ht="19.5" customHeight="1">
      <c r="G60" s="108"/>
      <c r="H60" s="108"/>
      <c r="I60" s="108"/>
      <c r="J60" s="108"/>
      <c r="K60" s="108"/>
      <c r="L60" s="114"/>
      <c r="M60" s="114"/>
    </row>
    <row r="61" spans="7:11" ht="19.5" customHeight="1">
      <c r="G61" s="108"/>
      <c r="I61" s="108"/>
      <c r="J61" s="108"/>
      <c r="K61" s="108"/>
    </row>
    <row r="62" spans="7:11" ht="19.5" customHeight="1">
      <c r="G62" s="108"/>
      <c r="H62" s="108"/>
      <c r="I62" s="108"/>
      <c r="J62" s="108"/>
      <c r="K62" s="108"/>
    </row>
    <row r="63" spans="7:11" ht="19.5" customHeight="1">
      <c r="G63" s="108"/>
      <c r="H63" s="108"/>
      <c r="I63" s="108"/>
      <c r="J63" s="108"/>
      <c r="K63" s="108"/>
    </row>
    <row r="64" spans="7:11" ht="19.5" customHeight="1">
      <c r="G64" s="108"/>
      <c r="H64" s="108"/>
      <c r="I64" s="108"/>
      <c r="J64" s="108"/>
      <c r="K64" s="108"/>
    </row>
    <row r="65" spans="7:11" ht="19.5" customHeight="1">
      <c r="G65" s="108"/>
      <c r="H65" s="108"/>
      <c r="I65" s="108"/>
      <c r="J65" s="108"/>
      <c r="K65" s="108"/>
    </row>
    <row r="66" spans="7:11" ht="19.5" customHeight="1">
      <c r="G66" s="108"/>
      <c r="H66" s="108"/>
      <c r="I66" s="108"/>
      <c r="J66" s="108"/>
      <c r="K66" s="108"/>
    </row>
    <row r="67" spans="7:11" ht="19.5" customHeight="1">
      <c r="G67" s="108"/>
      <c r="H67" s="108"/>
      <c r="I67" s="108"/>
      <c r="J67" s="108"/>
      <c r="K67" s="108"/>
    </row>
    <row r="68" spans="7:11" ht="19.5" customHeight="1">
      <c r="G68" s="108"/>
      <c r="H68" s="108"/>
      <c r="I68" s="108"/>
      <c r="J68" s="108"/>
      <c r="K68" s="108"/>
    </row>
    <row r="69" spans="7:11" ht="19.5" customHeight="1">
      <c r="G69" s="108"/>
      <c r="H69" s="108"/>
      <c r="I69" s="108"/>
      <c r="J69" s="108"/>
      <c r="K69" s="108"/>
    </row>
    <row r="70" spans="7:11" ht="19.5" customHeight="1">
      <c r="G70" s="108"/>
      <c r="H70" s="108"/>
      <c r="I70" s="108"/>
      <c r="J70" s="108"/>
      <c r="K70" s="108"/>
    </row>
    <row r="71" spans="7:11" ht="19.5" customHeight="1">
      <c r="G71" s="108"/>
      <c r="H71" s="108"/>
      <c r="I71" s="108"/>
      <c r="J71" s="108"/>
      <c r="K71" s="108"/>
    </row>
    <row r="72" spans="7:11" ht="19.5" customHeight="1">
      <c r="G72" s="108"/>
      <c r="H72" s="108"/>
      <c r="I72" s="108"/>
      <c r="J72" s="108"/>
      <c r="K72" s="108"/>
    </row>
    <row r="73" spans="7:11" ht="19.5" customHeight="1">
      <c r="G73" s="108"/>
      <c r="H73" s="108"/>
      <c r="I73" s="108"/>
      <c r="J73" s="108"/>
      <c r="K73" s="108"/>
    </row>
    <row r="74" spans="7:11" ht="19.5" customHeight="1">
      <c r="G74" s="108"/>
      <c r="H74" s="108"/>
      <c r="I74" s="108"/>
      <c r="J74" s="108"/>
      <c r="K74" s="108"/>
    </row>
    <row r="75" spans="7:11" ht="19.5" customHeight="1">
      <c r="G75" s="108"/>
      <c r="H75" s="108"/>
      <c r="I75" s="108"/>
      <c r="J75" s="108"/>
      <c r="K75" s="108"/>
    </row>
    <row r="76" spans="7:11" ht="19.5" customHeight="1">
      <c r="G76" s="108"/>
      <c r="H76" s="108"/>
      <c r="I76" s="108"/>
      <c r="J76" s="108"/>
      <c r="K76" s="108"/>
    </row>
    <row r="77" spans="7:11" ht="19.5" customHeight="1">
      <c r="G77" s="108"/>
      <c r="H77" s="108"/>
      <c r="I77" s="108"/>
      <c r="J77" s="108"/>
      <c r="K77" s="108"/>
    </row>
    <row r="78" spans="7:11" ht="19.5" customHeight="1">
      <c r="G78" s="108"/>
      <c r="H78" s="108"/>
      <c r="I78" s="108"/>
      <c r="J78" s="108"/>
      <c r="K78" s="108"/>
    </row>
    <row r="79" spans="7:11" ht="19.5" customHeight="1">
      <c r="G79" s="108"/>
      <c r="H79" s="108"/>
      <c r="I79" s="108"/>
      <c r="J79" s="108"/>
      <c r="K79" s="108"/>
    </row>
    <row r="80" spans="7:11" ht="19.5" customHeight="1">
      <c r="G80" s="108"/>
      <c r="H80" s="108"/>
      <c r="I80" s="108"/>
      <c r="J80" s="108"/>
      <c r="K80" s="108"/>
    </row>
    <row r="81" spans="7:11" ht="19.5" customHeight="1">
      <c r="G81" s="108"/>
      <c r="H81" s="108"/>
      <c r="I81" s="108"/>
      <c r="J81" s="108"/>
      <c r="K81" s="108"/>
    </row>
    <row r="82" spans="7:11" ht="19.5" customHeight="1">
      <c r="G82" s="108"/>
      <c r="H82" s="108"/>
      <c r="I82" s="108"/>
      <c r="J82" s="108"/>
      <c r="K82" s="108"/>
    </row>
    <row r="83" spans="7:11" ht="19.5" customHeight="1">
      <c r="G83" s="108"/>
      <c r="H83" s="108"/>
      <c r="I83" s="108"/>
      <c r="J83" s="108"/>
      <c r="K83" s="108"/>
    </row>
    <row r="84" spans="7:11" ht="19.5" customHeight="1">
      <c r="G84" s="108"/>
      <c r="H84" s="108"/>
      <c r="I84" s="108"/>
      <c r="J84" s="108"/>
      <c r="K84" s="108"/>
    </row>
    <row r="85" spans="7:11" ht="19.5" customHeight="1">
      <c r="G85" s="108"/>
      <c r="H85" s="108"/>
      <c r="I85" s="108"/>
      <c r="J85" s="108"/>
      <c r="K85" s="108"/>
    </row>
    <row r="86" spans="7:11" ht="19.5" customHeight="1">
      <c r="G86" s="108"/>
      <c r="H86" s="108"/>
      <c r="I86" s="108"/>
      <c r="J86" s="108"/>
      <c r="K86" s="108"/>
    </row>
    <row r="87" spans="7:11" ht="19.5" customHeight="1">
      <c r="G87" s="108"/>
      <c r="H87" s="108"/>
      <c r="I87" s="108"/>
      <c r="J87" s="108"/>
      <c r="K87" s="108"/>
    </row>
    <row r="88" spans="7:11" ht="19.5" customHeight="1">
      <c r="G88" s="108"/>
      <c r="H88" s="108"/>
      <c r="I88" s="108"/>
      <c r="J88" s="108"/>
      <c r="K88" s="108"/>
    </row>
    <row r="89" spans="7:11" ht="19.5" customHeight="1">
      <c r="G89" s="108"/>
      <c r="H89" s="108"/>
      <c r="I89" s="108"/>
      <c r="J89" s="108"/>
      <c r="K89" s="108"/>
    </row>
    <row r="90" spans="7:11" ht="19.5" customHeight="1">
      <c r="G90" s="108"/>
      <c r="H90" s="108"/>
      <c r="I90" s="108"/>
      <c r="J90" s="108"/>
      <c r="K90" s="108"/>
    </row>
    <row r="91" spans="7:11" ht="19.5" customHeight="1">
      <c r="G91" s="108"/>
      <c r="H91" s="108"/>
      <c r="I91" s="108"/>
      <c r="J91" s="108"/>
      <c r="K91" s="108"/>
    </row>
    <row r="92" spans="7:11" ht="19.5" customHeight="1">
      <c r="G92" s="108"/>
      <c r="H92" s="108"/>
      <c r="I92" s="108"/>
      <c r="J92" s="108"/>
      <c r="K92" s="108"/>
    </row>
    <row r="93" spans="7:11" ht="19.5" customHeight="1">
      <c r="G93" s="108"/>
      <c r="H93" s="108"/>
      <c r="I93" s="108"/>
      <c r="J93" s="108"/>
      <c r="K93" s="108"/>
    </row>
    <row r="94" spans="7:11" ht="19.5" customHeight="1">
      <c r="G94" s="108"/>
      <c r="H94" s="108"/>
      <c r="I94" s="108"/>
      <c r="J94" s="108"/>
      <c r="K94" s="108"/>
    </row>
    <row r="95" spans="7:11" ht="19.5" customHeight="1">
      <c r="G95" s="108"/>
      <c r="H95" s="108"/>
      <c r="I95" s="108"/>
      <c r="J95" s="108"/>
      <c r="K95" s="108"/>
    </row>
    <row r="96" spans="7:11" ht="19.5" customHeight="1">
      <c r="G96" s="108"/>
      <c r="H96" s="108"/>
      <c r="I96" s="108"/>
      <c r="J96" s="108"/>
      <c r="K96" s="108"/>
    </row>
    <row r="97" spans="7:11" ht="19.5" customHeight="1">
      <c r="G97" s="108"/>
      <c r="H97" s="108"/>
      <c r="I97" s="108"/>
      <c r="J97" s="108"/>
      <c r="K97" s="108"/>
    </row>
    <row r="98" spans="7:11" ht="19.5" customHeight="1">
      <c r="G98" s="108"/>
      <c r="H98" s="108"/>
      <c r="I98" s="108"/>
      <c r="J98" s="108"/>
      <c r="K98" s="108"/>
    </row>
    <row r="99" spans="7:11" ht="19.5" customHeight="1">
      <c r="G99" s="108"/>
      <c r="H99" s="108"/>
      <c r="I99" s="108"/>
      <c r="J99" s="108"/>
      <c r="K99" s="108"/>
    </row>
    <row r="100" spans="7:11" ht="19.5" customHeight="1">
      <c r="G100" s="108"/>
      <c r="H100" s="108"/>
      <c r="I100" s="108"/>
      <c r="J100" s="108"/>
      <c r="K100" s="108"/>
    </row>
    <row r="101" spans="7:11" ht="19.5" customHeight="1">
      <c r="G101" s="108"/>
      <c r="H101" s="108"/>
      <c r="I101" s="108"/>
      <c r="J101" s="108"/>
      <c r="K101" s="108"/>
    </row>
    <row r="102" spans="7:11" ht="19.5" customHeight="1">
      <c r="G102" s="108"/>
      <c r="H102" s="108"/>
      <c r="I102" s="108"/>
      <c r="J102" s="108"/>
      <c r="K102" s="108"/>
    </row>
    <row r="103" spans="7:11" ht="19.5" customHeight="1">
      <c r="G103" s="108"/>
      <c r="H103" s="108"/>
      <c r="I103" s="108"/>
      <c r="J103" s="108"/>
      <c r="K103" s="108"/>
    </row>
    <row r="104" spans="7:11" ht="19.5" customHeight="1">
      <c r="G104" s="108"/>
      <c r="H104" s="108"/>
      <c r="I104" s="108"/>
      <c r="J104" s="108"/>
      <c r="K104" s="108"/>
    </row>
    <row r="105" spans="7:11" ht="19.5" customHeight="1">
      <c r="G105" s="108"/>
      <c r="H105" s="108"/>
      <c r="I105" s="108"/>
      <c r="J105" s="108"/>
      <c r="K105" s="108"/>
    </row>
    <row r="106" spans="7:11" ht="19.5" customHeight="1">
      <c r="G106" s="108"/>
      <c r="H106" s="108"/>
      <c r="I106" s="108"/>
      <c r="J106" s="108"/>
      <c r="K106" s="108"/>
    </row>
    <row r="107" spans="7:11" ht="19.5" customHeight="1">
      <c r="G107" s="108"/>
      <c r="H107" s="108"/>
      <c r="I107" s="108"/>
      <c r="J107" s="108"/>
      <c r="K107" s="108"/>
    </row>
    <row r="108" spans="7:11" ht="19.5" customHeight="1">
      <c r="G108" s="108"/>
      <c r="H108" s="108"/>
      <c r="I108" s="108"/>
      <c r="J108" s="108"/>
      <c r="K108" s="108"/>
    </row>
    <row r="109" spans="7:11" ht="19.5" customHeight="1">
      <c r="G109" s="108"/>
      <c r="H109" s="108"/>
      <c r="I109" s="108"/>
      <c r="J109" s="108"/>
      <c r="K109" s="108"/>
    </row>
    <row r="110" spans="7:11" ht="19.5" customHeight="1">
      <c r="G110" s="108"/>
      <c r="H110" s="108"/>
      <c r="I110" s="108"/>
      <c r="J110" s="108"/>
      <c r="K110" s="108"/>
    </row>
    <row r="111" spans="7:11" ht="19.5" customHeight="1">
      <c r="G111" s="108"/>
      <c r="H111" s="108"/>
      <c r="I111" s="108"/>
      <c r="J111" s="108"/>
      <c r="K111" s="108"/>
    </row>
    <row r="112" spans="7:11" ht="19.5" customHeight="1">
      <c r="G112" s="108"/>
      <c r="H112" s="108"/>
      <c r="I112" s="108"/>
      <c r="J112" s="108"/>
      <c r="K112" s="108"/>
    </row>
    <row r="113" spans="7:11" ht="19.5" customHeight="1">
      <c r="G113" s="108"/>
      <c r="H113" s="108"/>
      <c r="I113" s="108"/>
      <c r="J113" s="108"/>
      <c r="K113" s="108"/>
    </row>
    <row r="114" spans="7:11" ht="19.5" customHeight="1">
      <c r="G114" s="108"/>
      <c r="H114" s="108"/>
      <c r="I114" s="108"/>
      <c r="J114" s="108"/>
      <c r="K114" s="108"/>
    </row>
    <row r="115" spans="7:11" ht="19.5" customHeight="1">
      <c r="G115" s="108"/>
      <c r="H115" s="108"/>
      <c r="I115" s="108"/>
      <c r="J115" s="108"/>
      <c r="K115" s="108"/>
    </row>
    <row r="116" spans="7:11" ht="19.5" customHeight="1">
      <c r="G116" s="108"/>
      <c r="H116" s="108"/>
      <c r="I116" s="108"/>
      <c r="J116" s="108"/>
      <c r="K116" s="108"/>
    </row>
    <row r="117" spans="7:11" ht="19.5" customHeight="1">
      <c r="G117" s="108"/>
      <c r="H117" s="108"/>
      <c r="I117" s="108"/>
      <c r="J117" s="108"/>
      <c r="K117" s="108"/>
    </row>
    <row r="118" spans="7:11" ht="19.5" customHeight="1">
      <c r="G118" s="108"/>
      <c r="H118" s="108"/>
      <c r="I118" s="108"/>
      <c r="J118" s="108"/>
      <c r="K118" s="108"/>
    </row>
    <row r="119" spans="7:11" ht="19.5" customHeight="1">
      <c r="G119" s="108"/>
      <c r="H119" s="108"/>
      <c r="I119" s="108"/>
      <c r="J119" s="108"/>
      <c r="K119" s="108"/>
    </row>
    <row r="120" spans="7:11" ht="19.5" customHeight="1">
      <c r="G120" s="108"/>
      <c r="H120" s="108"/>
      <c r="I120" s="108"/>
      <c r="J120" s="108"/>
      <c r="K120" s="108"/>
    </row>
    <row r="121" spans="7:11" ht="19.5" customHeight="1">
      <c r="G121" s="108"/>
      <c r="H121" s="108"/>
      <c r="I121" s="108"/>
      <c r="J121" s="108"/>
      <c r="K121" s="108"/>
    </row>
    <row r="122" spans="7:11" ht="19.5" customHeight="1">
      <c r="G122" s="108"/>
      <c r="H122" s="108"/>
      <c r="I122" s="108"/>
      <c r="J122" s="108"/>
      <c r="K122" s="108"/>
    </row>
    <row r="123" spans="7:11" ht="19.5" customHeight="1">
      <c r="G123" s="108"/>
      <c r="H123" s="108"/>
      <c r="I123" s="108"/>
      <c r="J123" s="108"/>
      <c r="K123" s="108"/>
    </row>
    <row r="124" spans="7:11" ht="19.5" customHeight="1">
      <c r="G124" s="108"/>
      <c r="H124" s="108"/>
      <c r="I124" s="108"/>
      <c r="J124" s="108"/>
      <c r="K124" s="108"/>
    </row>
    <row r="125" spans="7:11" ht="19.5" customHeight="1">
      <c r="G125" s="108"/>
      <c r="H125" s="108"/>
      <c r="I125" s="108"/>
      <c r="J125" s="108"/>
      <c r="K125" s="108"/>
    </row>
    <row r="126" spans="7:11" ht="19.5" customHeight="1">
      <c r="G126" s="108"/>
      <c r="H126" s="108"/>
      <c r="I126" s="108"/>
      <c r="J126" s="108"/>
      <c r="K126" s="108"/>
    </row>
    <row r="127" spans="7:11" ht="19.5" customHeight="1">
      <c r="G127" s="108"/>
      <c r="H127" s="108"/>
      <c r="I127" s="108"/>
      <c r="J127" s="108"/>
      <c r="K127" s="108"/>
    </row>
    <row r="128" spans="7:11" ht="19.5" customHeight="1">
      <c r="G128" s="108"/>
      <c r="H128" s="108"/>
      <c r="I128" s="108"/>
      <c r="J128" s="108"/>
      <c r="K128" s="108"/>
    </row>
    <row r="129" spans="7:11" ht="19.5" customHeight="1">
      <c r="G129" s="108"/>
      <c r="H129" s="108"/>
      <c r="I129" s="108"/>
      <c r="J129" s="108"/>
      <c r="K129" s="108"/>
    </row>
    <row r="130" spans="7:11" ht="19.5" customHeight="1">
      <c r="G130" s="108"/>
      <c r="H130" s="108"/>
      <c r="I130" s="108"/>
      <c r="J130" s="108"/>
      <c r="K130" s="108"/>
    </row>
    <row r="131" spans="7:11" ht="19.5" customHeight="1">
      <c r="G131" s="108"/>
      <c r="H131" s="108"/>
      <c r="I131" s="108"/>
      <c r="J131" s="108"/>
      <c r="K131" s="108"/>
    </row>
    <row r="132" spans="7:11" ht="19.5" customHeight="1">
      <c r="G132" s="108"/>
      <c r="H132" s="108"/>
      <c r="I132" s="108"/>
      <c r="J132" s="108"/>
      <c r="K132" s="108"/>
    </row>
    <row r="133" spans="7:11" ht="19.5" customHeight="1">
      <c r="G133" s="108"/>
      <c r="H133" s="108"/>
      <c r="I133" s="108"/>
      <c r="J133" s="108"/>
      <c r="K133" s="108"/>
    </row>
    <row r="134" spans="7:11" ht="19.5" customHeight="1">
      <c r="G134" s="108"/>
      <c r="H134" s="108"/>
      <c r="I134" s="108"/>
      <c r="J134" s="108"/>
      <c r="K134" s="108"/>
    </row>
    <row r="135" spans="7:11" ht="19.5" customHeight="1">
      <c r="G135" s="108"/>
      <c r="H135" s="108"/>
      <c r="I135" s="108"/>
      <c r="J135" s="108"/>
      <c r="K135" s="108"/>
    </row>
    <row r="136" spans="7:11" ht="19.5" customHeight="1">
      <c r="G136" s="108"/>
      <c r="H136" s="108"/>
      <c r="I136" s="108"/>
      <c r="J136" s="108"/>
      <c r="K136" s="108"/>
    </row>
    <row r="137" spans="7:11" ht="19.5" customHeight="1">
      <c r="G137" s="108"/>
      <c r="H137" s="108"/>
      <c r="I137" s="108"/>
      <c r="J137" s="108"/>
      <c r="K137" s="108"/>
    </row>
    <row r="138" spans="7:11" ht="19.5" customHeight="1">
      <c r="G138" s="108"/>
      <c r="H138" s="108"/>
      <c r="I138" s="108"/>
      <c r="J138" s="108"/>
      <c r="K138" s="108"/>
    </row>
    <row r="139" spans="7:11" ht="19.5" customHeight="1">
      <c r="G139" s="108"/>
      <c r="H139" s="108"/>
      <c r="I139" s="108"/>
      <c r="J139" s="108"/>
      <c r="K139" s="108"/>
    </row>
    <row r="140" spans="7:11" ht="19.5" customHeight="1">
      <c r="G140" s="108"/>
      <c r="H140" s="108"/>
      <c r="I140" s="108"/>
      <c r="J140" s="108"/>
      <c r="K140" s="108"/>
    </row>
    <row r="141" spans="7:11" ht="19.5" customHeight="1">
      <c r="G141" s="108"/>
      <c r="H141" s="108"/>
      <c r="I141" s="108"/>
      <c r="J141" s="108"/>
      <c r="K141" s="108"/>
    </row>
    <row r="142" spans="7:11" ht="19.5" customHeight="1">
      <c r="G142" s="108"/>
      <c r="H142" s="108"/>
      <c r="I142" s="108"/>
      <c r="J142" s="108"/>
      <c r="K142" s="108"/>
    </row>
    <row r="143" spans="7:11" ht="19.5" customHeight="1">
      <c r="G143" s="108"/>
      <c r="H143" s="108"/>
      <c r="I143" s="108"/>
      <c r="J143" s="108"/>
      <c r="K143" s="108"/>
    </row>
    <row r="144" spans="7:11" ht="19.5" customHeight="1">
      <c r="G144" s="108"/>
      <c r="H144" s="108"/>
      <c r="I144" s="108"/>
      <c r="J144" s="108"/>
      <c r="K144" s="108"/>
    </row>
    <row r="145" spans="7:11" ht="19.5" customHeight="1">
      <c r="G145" s="108"/>
      <c r="H145" s="108"/>
      <c r="I145" s="108"/>
      <c r="J145" s="108"/>
      <c r="K145" s="108"/>
    </row>
    <row r="146" spans="7:11" ht="19.5" customHeight="1">
      <c r="G146" s="108"/>
      <c r="H146" s="108"/>
      <c r="I146" s="108"/>
      <c r="J146" s="108"/>
      <c r="K146" s="108"/>
    </row>
    <row r="147" spans="7:11" ht="19.5" customHeight="1">
      <c r="G147" s="108"/>
      <c r="H147" s="108"/>
      <c r="I147" s="108"/>
      <c r="J147" s="108"/>
      <c r="K147" s="108"/>
    </row>
    <row r="148" spans="7:11" ht="19.5" customHeight="1">
      <c r="G148" s="108"/>
      <c r="H148" s="108"/>
      <c r="I148" s="108"/>
      <c r="J148" s="108"/>
      <c r="K148" s="108"/>
    </row>
    <row r="149" spans="7:11" ht="19.5" customHeight="1">
      <c r="G149" s="108"/>
      <c r="H149" s="108"/>
      <c r="I149" s="108"/>
      <c r="J149" s="108"/>
      <c r="K149" s="108"/>
    </row>
    <row r="150" spans="7:11" ht="19.5" customHeight="1">
      <c r="G150" s="108"/>
      <c r="H150" s="108"/>
      <c r="I150" s="108"/>
      <c r="J150" s="108"/>
      <c r="K150" s="108"/>
    </row>
    <row r="151" spans="7:11" ht="19.5" customHeight="1">
      <c r="G151" s="108"/>
      <c r="H151" s="108"/>
      <c r="I151" s="108"/>
      <c r="J151" s="108"/>
      <c r="K151" s="108"/>
    </row>
    <row r="152" spans="7:11" ht="19.5" customHeight="1">
      <c r="G152" s="108"/>
      <c r="H152" s="108"/>
      <c r="I152" s="108"/>
      <c r="J152" s="108"/>
      <c r="K152" s="108"/>
    </row>
    <row r="153" spans="7:11" ht="19.5" customHeight="1">
      <c r="G153" s="108"/>
      <c r="H153" s="108"/>
      <c r="I153" s="108"/>
      <c r="J153" s="108"/>
      <c r="K153" s="108"/>
    </row>
    <row r="154" spans="7:11" ht="19.5" customHeight="1">
      <c r="G154" s="108"/>
      <c r="H154" s="108"/>
      <c r="I154" s="108"/>
      <c r="J154" s="108"/>
      <c r="K154" s="108"/>
    </row>
    <row r="155" spans="7:11" ht="19.5" customHeight="1">
      <c r="G155" s="108"/>
      <c r="H155" s="108"/>
      <c r="I155" s="108"/>
      <c r="J155" s="108"/>
      <c r="K155" s="108"/>
    </row>
    <row r="156" spans="7:11" ht="19.5" customHeight="1">
      <c r="G156" s="108"/>
      <c r="H156" s="108"/>
      <c r="I156" s="108"/>
      <c r="J156" s="108"/>
      <c r="K156" s="108"/>
    </row>
    <row r="157" spans="7:11" ht="19.5" customHeight="1">
      <c r="G157" s="108"/>
      <c r="H157" s="108"/>
      <c r="I157" s="108"/>
      <c r="J157" s="108"/>
      <c r="K157" s="108"/>
    </row>
    <row r="158" spans="7:11" ht="19.5" customHeight="1">
      <c r="G158" s="108"/>
      <c r="H158" s="108"/>
      <c r="I158" s="108"/>
      <c r="J158" s="108"/>
      <c r="K158" s="108"/>
    </row>
    <row r="159" spans="7:11" ht="19.5" customHeight="1">
      <c r="G159" s="108"/>
      <c r="H159" s="108"/>
      <c r="I159" s="108"/>
      <c r="J159" s="108"/>
      <c r="K159" s="108"/>
    </row>
    <row r="160" spans="7:11" ht="19.5" customHeight="1">
      <c r="G160" s="108"/>
      <c r="H160" s="108"/>
      <c r="I160" s="108"/>
      <c r="J160" s="108"/>
      <c r="K160" s="108"/>
    </row>
    <row r="161" spans="7:11" ht="19.5" customHeight="1">
      <c r="G161" s="108"/>
      <c r="H161" s="108"/>
      <c r="I161" s="108"/>
      <c r="J161" s="108"/>
      <c r="K161" s="108"/>
    </row>
    <row r="162" spans="7:11" ht="19.5" customHeight="1">
      <c r="G162" s="108"/>
      <c r="H162" s="108"/>
      <c r="I162" s="108"/>
      <c r="J162" s="108"/>
      <c r="K162" s="108"/>
    </row>
    <row r="163" spans="7:11" ht="19.5" customHeight="1">
      <c r="G163" s="108"/>
      <c r="H163" s="108"/>
      <c r="I163" s="108"/>
      <c r="J163" s="108"/>
      <c r="K163" s="108"/>
    </row>
    <row r="164" spans="7:11" ht="19.5" customHeight="1">
      <c r="G164" s="108"/>
      <c r="H164" s="108"/>
      <c r="I164" s="108"/>
      <c r="J164" s="108"/>
      <c r="K164" s="108"/>
    </row>
    <row r="165" spans="7:11" ht="19.5" customHeight="1">
      <c r="G165" s="108"/>
      <c r="H165" s="108"/>
      <c r="I165" s="108"/>
      <c r="J165" s="108"/>
      <c r="K165" s="108"/>
    </row>
    <row r="166" spans="7:11" ht="19.5" customHeight="1">
      <c r="G166" s="108"/>
      <c r="H166" s="108"/>
      <c r="I166" s="108"/>
      <c r="J166" s="108"/>
      <c r="K166" s="108"/>
    </row>
    <row r="167" spans="7:11" ht="19.5" customHeight="1">
      <c r="G167" s="108"/>
      <c r="H167" s="108"/>
      <c r="I167" s="108"/>
      <c r="J167" s="108"/>
      <c r="K167" s="108"/>
    </row>
    <row r="168" spans="7:11" ht="19.5" customHeight="1">
      <c r="G168" s="108"/>
      <c r="H168" s="108"/>
      <c r="I168" s="108"/>
      <c r="J168" s="108"/>
      <c r="K168" s="108"/>
    </row>
    <row r="169" spans="7:11" ht="19.5" customHeight="1">
      <c r="G169" s="108"/>
      <c r="H169" s="108"/>
      <c r="I169" s="108"/>
      <c r="J169" s="108"/>
      <c r="K169" s="108"/>
    </row>
    <row r="170" spans="7:11" ht="19.5" customHeight="1">
      <c r="G170" s="108"/>
      <c r="H170" s="108"/>
      <c r="I170" s="108"/>
      <c r="J170" s="108"/>
      <c r="K170" s="108"/>
    </row>
    <row r="171" spans="7:11" ht="19.5" customHeight="1">
      <c r="G171" s="108"/>
      <c r="H171" s="108"/>
      <c r="I171" s="108"/>
      <c r="J171" s="108"/>
      <c r="K171" s="108"/>
    </row>
    <row r="172" spans="7:11" ht="19.5" customHeight="1">
      <c r="G172" s="108"/>
      <c r="H172" s="108"/>
      <c r="I172" s="108"/>
      <c r="J172" s="108"/>
      <c r="K172" s="108"/>
    </row>
    <row r="173" spans="7:11" ht="19.5" customHeight="1">
      <c r="G173" s="108"/>
      <c r="H173" s="108"/>
      <c r="I173" s="108"/>
      <c r="J173" s="108"/>
      <c r="K173" s="108"/>
    </row>
    <row r="174" spans="7:11" ht="19.5" customHeight="1">
      <c r="G174" s="108"/>
      <c r="H174" s="108"/>
      <c r="I174" s="108"/>
      <c r="J174" s="108"/>
      <c r="K174" s="108"/>
    </row>
    <row r="175" spans="7:11" ht="19.5" customHeight="1">
      <c r="G175" s="108"/>
      <c r="H175" s="108"/>
      <c r="I175" s="108"/>
      <c r="J175" s="108"/>
      <c r="K175" s="108"/>
    </row>
    <row r="176" spans="7:11" ht="19.5" customHeight="1">
      <c r="G176" s="108"/>
      <c r="H176" s="108"/>
      <c r="I176" s="108"/>
      <c r="J176" s="108"/>
      <c r="K176" s="108"/>
    </row>
    <row r="177" spans="7:11" ht="19.5" customHeight="1">
      <c r="G177" s="108"/>
      <c r="H177" s="108"/>
      <c r="I177" s="108"/>
      <c r="J177" s="108"/>
      <c r="K177" s="108"/>
    </row>
    <row r="178" spans="7:11" ht="19.5" customHeight="1">
      <c r="G178" s="108"/>
      <c r="H178" s="108"/>
      <c r="I178" s="108"/>
      <c r="J178" s="108"/>
      <c r="K178" s="108"/>
    </row>
    <row r="179" spans="7:11" ht="19.5" customHeight="1">
      <c r="G179" s="108"/>
      <c r="H179" s="108"/>
      <c r="I179" s="108"/>
      <c r="J179" s="108"/>
      <c r="K179" s="108"/>
    </row>
    <row r="180" spans="7:11" ht="19.5" customHeight="1">
      <c r="G180" s="108"/>
      <c r="H180" s="108"/>
      <c r="I180" s="108"/>
      <c r="J180" s="108"/>
      <c r="K180" s="108"/>
    </row>
    <row r="181" spans="7:11" ht="19.5" customHeight="1">
      <c r="G181" s="108"/>
      <c r="H181" s="108"/>
      <c r="I181" s="108"/>
      <c r="J181" s="108"/>
      <c r="K181" s="108"/>
    </row>
  </sheetData>
  <sheetProtection/>
  <mergeCells count="4">
    <mergeCell ref="A3:M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2016-09-26T06:53:24Z</cp:lastPrinted>
  <dcterms:created xsi:type="dcterms:W3CDTF">2016-09-26T06:10:34Z</dcterms:created>
  <dcterms:modified xsi:type="dcterms:W3CDTF">2016-09-26T06:54:05Z</dcterms:modified>
  <cp:category/>
  <cp:version/>
  <cp:contentType/>
  <cp:contentStatus/>
</cp:coreProperties>
</file>