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<sst xmlns="http://schemas.openxmlformats.org/spreadsheetml/2006/main" count="57" uniqueCount="52">
  <si>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</si>
  <si>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</si>
  <si>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 Realizări 1.01.-31.08.2017
</t>
  </si>
  <si>
    <t xml:space="preserve">Realizări 1.01.-31.08.2018
</t>
  </si>
  <si>
    <t xml:space="preserve"> Diferenţe    2018
   faţă de      2017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</si>
  <si>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</si>
  <si>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</si>
  <si>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</si>
  <si>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</si>
  <si>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</si>
  <si>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</si>
  <si>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</si>
  <si>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</si>
  <si>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</si>
  <si>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</si>
  <si>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</si>
  <si>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</si>
  <si>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</si>
  <si>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</si>
  <si>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</si>
  <si>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</si>
  <si>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</si>
  <si>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</si>
  <si>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</si>
  <si>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</si>
  <si>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>Contributii de asigurari *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</si>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</sst>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18" fillId="36" borderId="0" xfId="0" applyNumberFormat="1" applyFont="1" applyFill="1" applyAlignment="1" applyProtection="1">
      <alignment horizontal="left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8\08%20august%202018\BGC%20-%2031%20august%202018%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18 "/>
      <sheetName val="UAT august 2018"/>
      <sheetName val=" consolidari august"/>
      <sheetName val="august 2018 Engl"/>
      <sheetName val="Sinteza - An 2"/>
      <sheetName val="2017 - 2018"/>
      <sheetName val="Program.31.08.2018 (Liliana)"/>
      <sheetName val="dob_trez"/>
      <sheetName val="SPECIAL_CNAIR"/>
      <sheetName val="CNAIR_ex"/>
      <sheetName val="Sinteza-anexa program 9 luni "/>
      <sheetName val="program 9 luni .%.exec "/>
      <sheetName val="Sinteza - Anexa executie progam"/>
      <sheetName val="progr.%.exec"/>
      <sheetName val=" august 2017"/>
      <sheetName val="august 2017 leg"/>
      <sheetName val="iulie 2018  (valori)"/>
      <sheetName val="UAT iulie 2018 (valori)"/>
      <sheetName val="iunie 2018  (valori)"/>
      <sheetName val="UAT iunie 2018 (valori)"/>
      <sheetName val="mai 2018  (valori)"/>
      <sheetName val="UAT mai 2018 (valori)"/>
      <sheetName val="Sinteza-anexa program 6 luni"/>
      <sheetName val="progr 6 luni % execuție  "/>
      <sheetName val="progr 6 luni % execuție   (VA)"/>
      <sheetName val="Sinteza -  prog. 3 luni "/>
      <sheetName val="progr trim I _%.exec"/>
      <sheetName val=" decembrie 2017  (valori)"/>
      <sheetName val="decembrie 2016 sit.financiare"/>
      <sheetName val=" decembrie 2015 DS"/>
      <sheetName val="decembrie 2014 DS 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49"/>
  <sheetViews>
    <sheetView showZeros="0" tabSelected="1" view="pageBreakPreview" zoomScale="75" zoomScaleNormal="75" zoomScaleSheetLayoutView="75" zoomScalePageLayoutView="0" workbookViewId="0" topLeftCell="A39">
      <selection activeCell="G35" sqref="G35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6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7"/>
      <c r="D7" s="17"/>
      <c r="E7" s="18"/>
      <c r="F7" s="19"/>
      <c r="G7" s="20" t="s">
        <v>3</v>
      </c>
      <c r="H7" s="21"/>
      <c r="I7" s="21"/>
      <c r="J7" s="22"/>
      <c r="K7" s="23" t="s">
        <v>4</v>
      </c>
      <c r="L7" s="16"/>
    </row>
    <row r="8" spans="1:12" s="31" customFormat="1" ht="33" customHeight="1">
      <c r="A8" s="25"/>
      <c r="B8" s="26" t="s">
        <v>5</v>
      </c>
      <c r="C8" s="27" t="s">
        <v>6</v>
      </c>
      <c r="D8" s="27" t="s">
        <v>7</v>
      </c>
      <c r="E8" s="28"/>
      <c r="F8" s="28"/>
      <c r="G8" s="26" t="s">
        <v>5</v>
      </c>
      <c r="H8" s="27" t="s">
        <v>6</v>
      </c>
      <c r="I8" s="27" t="s">
        <v>7</v>
      </c>
      <c r="J8" s="28"/>
      <c r="K8" s="29" t="s">
        <v>5</v>
      </c>
      <c r="L8" s="30" t="s">
        <v>8</v>
      </c>
    </row>
    <row r="9" spans="1:12" s="36" customFormat="1" ht="13.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4"/>
    </row>
    <row r="10" spans="1:12" s="36" customFormat="1" ht="18" customHeight="1">
      <c r="A10" s="37" t="s">
        <v>9</v>
      </c>
      <c r="B10" s="24">
        <v>858659.6</v>
      </c>
      <c r="C10" s="24"/>
      <c r="D10" s="24"/>
      <c r="E10" s="24"/>
      <c r="F10" s="24"/>
      <c r="G10" s="24">
        <v>945004</v>
      </c>
      <c r="H10" s="24"/>
      <c r="I10" s="24"/>
      <c r="J10" s="24"/>
      <c r="K10" s="24"/>
      <c r="L10" s="38"/>
    </row>
    <row r="11" spans="2:12" s="36" customFormat="1" ht="8.25" customHeight="1">
      <c r="B11" s="39"/>
      <c r="G11" s="41"/>
      <c r="H11" s="41"/>
      <c r="I11" s="41"/>
      <c r="J11" s="41"/>
      <c r="K11" s="41"/>
      <c r="L11" s="35"/>
    </row>
    <row r="12" spans="1:12" s="41" customFormat="1" ht="35.25" customHeight="1">
      <c r="A12" s="42" t="s">
        <v>10</v>
      </c>
      <c r="B12" s="43">
        <f>B13+B30+B31+B33+B34++B37+B32+B35+B36</f>
        <v>160373.31590078998</v>
      </c>
      <c r="C12" s="44">
        <f aca="true" t="shared" si="0" ref="C12:C28">B12/$B$10*100</f>
        <v>18.67717031298433</v>
      </c>
      <c r="D12" s="44">
        <f>B12/B$12*100</f>
        <v>100</v>
      </c>
      <c r="E12" s="44"/>
      <c r="F12" s="44"/>
      <c r="G12" s="43">
        <f>G13+G30+G31+G33+G34+G37+G32+G35+G36</f>
        <v>182382.45836229002</v>
      </c>
      <c r="H12" s="44">
        <f aca="true" t="shared" si="1" ref="H12:H28">G12/$G$10*100</f>
        <v>19.299649351991103</v>
      </c>
      <c r="I12" s="44">
        <f aca="true" t="shared" si="2" ref="I12:I32">G12/G$12*100</f>
        <v>100</v>
      </c>
      <c r="J12" s="44"/>
      <c r="K12" s="44">
        <f>G12-B12</f>
        <v>22009.142461500043</v>
      </c>
      <c r="L12" s="45">
        <f>G12/B12-1</f>
        <v>0.13723693581989238</v>
      </c>
    </row>
    <row r="13" spans="1:12" s="50" customFormat="1" ht="24.75" customHeight="1">
      <c r="A13" s="46" t="s">
        <v>11</v>
      </c>
      <c r="B13" s="47">
        <f>B14+B27+B28</f>
        <v>153113.12961079</v>
      </c>
      <c r="C13" s="48">
        <f t="shared" si="0"/>
        <v>17.831644764792706</v>
      </c>
      <c r="D13" s="48">
        <f>B13/B$12*100</f>
        <v>95.47294620104303</v>
      </c>
      <c r="E13" s="48"/>
      <c r="F13" s="48"/>
      <c r="G13" s="47">
        <f>G14+G27+G28</f>
        <v>174221.26507029</v>
      </c>
      <c r="H13" s="48">
        <f t="shared" si="1"/>
        <v>18.43603466972521</v>
      </c>
      <c r="I13" s="48">
        <f t="shared" si="2"/>
        <v>95.52523122822022</v>
      </c>
      <c r="J13" s="48"/>
      <c r="K13" s="48">
        <f>G13-B13</f>
        <v>21108.135459500016</v>
      </c>
      <c r="L13" s="49">
        <f>G13/B13-1</f>
        <v>0.13785973491075776</v>
      </c>
    </row>
    <row r="14" spans="1:12" s="50" customFormat="1" ht="25.5" customHeight="1">
      <c r="A14" s="51" t="s">
        <v>12</v>
      </c>
      <c r="B14" s="47">
        <f>B15+B19+B20+B25+B26</f>
        <v>91921.482602</v>
      </c>
      <c r="C14" s="48">
        <f t="shared" si="0"/>
        <v>10.705229709421522</v>
      </c>
      <c r="D14" s="48">
        <f aca="true" t="shared" si="3" ref="D14:D34">B14/B$12*100</f>
        <v>57.31719275472511</v>
      </c>
      <c r="E14" s="48"/>
      <c r="F14" s="48"/>
      <c r="G14" s="47">
        <f>G15+G19+G20+G25+G26</f>
        <v>92688.38607</v>
      </c>
      <c r="H14" s="48">
        <f t="shared" si="1"/>
        <v>9.808253305806112</v>
      </c>
      <c r="I14" s="48">
        <f t="shared" si="2"/>
        <v>50.820888643731834</v>
      </c>
      <c r="J14" s="48"/>
      <c r="K14" s="48">
        <f>G14-B14</f>
        <v>766.9034679999895</v>
      </c>
      <c r="L14" s="49">
        <f>G14/B14-1</f>
        <v>0.008343027617608412</v>
      </c>
    </row>
    <row r="15" spans="1:12" s="50" customFormat="1" ht="40.5" customHeight="1">
      <c r="A15" s="52" t="s">
        <v>13</v>
      </c>
      <c r="B15" s="47">
        <f>B16+B17+B18</f>
        <v>31465.795957</v>
      </c>
      <c r="C15" s="48">
        <f t="shared" si="0"/>
        <v>3.6645250291267923</v>
      </c>
      <c r="D15" s="48">
        <f t="shared" si="3"/>
        <v>19.620343808608002</v>
      </c>
      <c r="E15" s="48"/>
      <c r="F15" s="48"/>
      <c r="G15" s="47">
        <f>G16+G17+G18</f>
        <v>28035.095999999998</v>
      </c>
      <c r="H15" s="48">
        <f t="shared" si="1"/>
        <v>2.966664268087754</v>
      </c>
      <c r="I15" s="48">
        <f t="shared" si="2"/>
        <v>15.371596726868455</v>
      </c>
      <c r="J15" s="48"/>
      <c r="K15" s="48">
        <f>G15-B15</f>
        <v>-3430.6999570000007</v>
      </c>
      <c r="L15" s="49">
        <f>G15/B15-1</f>
        <v>-0.10902949862410183</v>
      </c>
    </row>
    <row r="16" spans="1:12" ht="25.5" customHeight="1">
      <c r="A16" s="53" t="s">
        <v>14</v>
      </c>
      <c r="B16" s="54">
        <v>10367.956999999999</v>
      </c>
      <c r="C16" s="54">
        <f t="shared" si="0"/>
        <v>1.2074583455422847</v>
      </c>
      <c r="D16" s="54">
        <f t="shared" si="3"/>
        <v>6.4648890881659</v>
      </c>
      <c r="E16" s="54"/>
      <c r="F16" s="54"/>
      <c r="G16" s="54">
        <v>10774.704</v>
      </c>
      <c r="H16" s="54">
        <f t="shared" si="1"/>
        <v>1.1401754913206716</v>
      </c>
      <c r="I16" s="54">
        <f t="shared" si="2"/>
        <v>5.9077523665114775</v>
      </c>
      <c r="J16" s="54"/>
      <c r="K16" s="54">
        <f>G16-B16</f>
        <v>406.7470000000012</v>
      </c>
      <c r="L16" s="55">
        <f>G16/B16-1</f>
        <v>0.03923116193479603</v>
      </c>
    </row>
    <row r="17" spans="1:12" ht="18" customHeight="1">
      <c r="A17" s="53" t="s">
        <v>15</v>
      </c>
      <c r="B17" s="54">
        <v>19783.734957</v>
      </c>
      <c r="C17" s="54">
        <f t="shared" si="0"/>
        <v>2.3040253619711466</v>
      </c>
      <c r="D17" s="54">
        <f t="shared" si="3"/>
        <v>12.336051571845406</v>
      </c>
      <c r="E17" s="54"/>
      <c r="F17" s="54"/>
      <c r="G17" s="54">
        <v>15059.841</v>
      </c>
      <c r="H17" s="54">
        <f t="shared" si="1"/>
        <v>1.5936272227419144</v>
      </c>
      <c r="I17" s="54">
        <f t="shared" si="2"/>
        <v>8.25728588989884</v>
      </c>
      <c r="J17" s="54"/>
      <c r="K17" s="54">
        <f>G17-B17</f>
        <v>-4723.893957</v>
      </c>
      <c r="L17" s="55">
        <f>G17/B17-1</f>
        <v>-0.23877664997369785</v>
      </c>
    </row>
    <row r="18" spans="1:12" ht="36.75" customHeight="1">
      <c r="A18" s="56" t="s">
        <v>16</v>
      </c>
      <c r="B18" s="54">
        <v>1314.104</v>
      </c>
      <c r="C18" s="54">
        <f t="shared" si="0"/>
        <v>0.15304132161336112</v>
      </c>
      <c r="D18" s="54">
        <f t="shared" si="3"/>
        <v>0.8194031485966967</v>
      </c>
      <c r="E18" s="54"/>
      <c r="F18" s="54"/>
      <c r="G18" s="54">
        <v>2200.551</v>
      </c>
      <c r="H18" s="54">
        <f t="shared" si="1"/>
        <v>0.23286155402516814</v>
      </c>
      <c r="I18" s="54">
        <f t="shared" si="2"/>
        <v>1.2065584704581396</v>
      </c>
      <c r="J18" s="54"/>
      <c r="K18" s="54">
        <f>G18-B18</f>
        <v>886.4469999999999</v>
      </c>
      <c r="L18" s="55">
        <f>G18/B18-1</f>
        <v>0.6745638092571058</v>
      </c>
    </row>
    <row r="19" spans="1:12" ht="24" customHeight="1">
      <c r="A19" s="52" t="s">
        <v>17</v>
      </c>
      <c r="B19" s="48">
        <v>3912.159</v>
      </c>
      <c r="C19" s="48">
        <f t="shared" si="0"/>
        <v>0.4556123287971159</v>
      </c>
      <c r="D19" s="48">
        <f t="shared" si="3"/>
        <v>2.4394076895062375</v>
      </c>
      <c r="E19" s="48"/>
      <c r="F19" s="48"/>
      <c r="G19" s="48">
        <v>4138.833</v>
      </c>
      <c r="H19" s="48">
        <f t="shared" si="1"/>
        <v>0.43796989219093246</v>
      </c>
      <c r="I19" s="48">
        <f t="shared" si="2"/>
        <v>2.2693152823823093</v>
      </c>
      <c r="J19" s="48"/>
      <c r="K19" s="48">
        <f>G19-B19</f>
        <v>226.67399999999952</v>
      </c>
      <c r="L19" s="49">
        <f>G19/B19-1</f>
        <v>0.05794089657398871</v>
      </c>
    </row>
    <row r="20" spans="1:12" ht="23.25" customHeight="1">
      <c r="A20" s="57" t="s">
        <v>18</v>
      </c>
      <c r="B20" s="47">
        <f>B21+B22+B23+B24</f>
        <v>55246.370644999995</v>
      </c>
      <c r="C20" s="48">
        <f t="shared" si="0"/>
        <v>6.4340246874314335</v>
      </c>
      <c r="D20" s="48">
        <f t="shared" si="3"/>
        <v>34.44860532732045</v>
      </c>
      <c r="E20" s="48"/>
      <c r="F20" s="48"/>
      <c r="G20" s="47">
        <f>G21+G22+G23+G24</f>
        <v>59267.472411999996</v>
      </c>
      <c r="H20" s="48">
        <f t="shared" si="1"/>
        <v>6.271663655603573</v>
      </c>
      <c r="I20" s="48">
        <f t="shared" si="2"/>
        <v>32.49625701078626</v>
      </c>
      <c r="J20" s="48"/>
      <c r="K20" s="48">
        <f>G20-B20</f>
        <v>4021.101767</v>
      </c>
      <c r="L20" s="49">
        <f>G20/B20-1</f>
        <v>0.07278490369690793</v>
      </c>
    </row>
    <row r="21" spans="1:12" ht="20.25" customHeight="1">
      <c r="A21" s="53" t="s">
        <v>19</v>
      </c>
      <c r="B21" s="40">
        <v>34094.079</v>
      </c>
      <c r="C21" s="54">
        <f t="shared" si="0"/>
        <v>3.9706164119052536</v>
      </c>
      <c r="D21" s="54">
        <f t="shared" si="3"/>
        <v>21.259196898498534</v>
      </c>
      <c r="E21" s="54"/>
      <c r="F21" s="54"/>
      <c r="G21" s="54">
        <v>37020.206</v>
      </c>
      <c r="H21" s="54">
        <f t="shared" si="1"/>
        <v>3.9174655345374196</v>
      </c>
      <c r="I21" s="54">
        <f t="shared" si="2"/>
        <v>20.298117665714287</v>
      </c>
      <c r="J21" s="54"/>
      <c r="K21" s="54">
        <f>G21-B21</f>
        <v>2926.1270000000004</v>
      </c>
      <c r="L21" s="55">
        <f>G21/B21-1</f>
        <v>0.08582507830758535</v>
      </c>
    </row>
    <row r="22" spans="1:12" ht="18" customHeight="1">
      <c r="A22" s="53" t="s">
        <v>20</v>
      </c>
      <c r="B22" s="40">
        <v>16803.185999999998</v>
      </c>
      <c r="C22" s="54">
        <f t="shared" si="0"/>
        <v>1.9569088844985834</v>
      </c>
      <c r="D22" s="54">
        <f t="shared" si="3"/>
        <v>10.477544787060943</v>
      </c>
      <c r="E22" s="54"/>
      <c r="F22" s="54"/>
      <c r="G22" s="54">
        <v>18303.968412</v>
      </c>
      <c r="H22" s="54">
        <f t="shared" si="1"/>
        <v>1.9369196756839124</v>
      </c>
      <c r="I22" s="54">
        <f t="shared" si="2"/>
        <v>10.0360355794966</v>
      </c>
      <c r="J22" s="54"/>
      <c r="K22" s="54">
        <f>G22-B22</f>
        <v>1500.7824120000005</v>
      </c>
      <c r="L22" s="55">
        <f>G22/B22-1</f>
        <v>0.08931534841071209</v>
      </c>
    </row>
    <row r="23" spans="1:12" s="59" customFormat="1" ht="30" customHeight="1">
      <c r="A23" s="58" t="s">
        <v>21</v>
      </c>
      <c r="B23" s="40">
        <v>2412.653645</v>
      </c>
      <c r="C23" s="54">
        <f t="shared" si="0"/>
        <v>0.28097905677639895</v>
      </c>
      <c r="D23" s="54">
        <f t="shared" si="3"/>
        <v>1.50439842903324</v>
      </c>
      <c r="E23" s="54"/>
      <c r="F23" s="54"/>
      <c r="G23" s="54">
        <v>2749.199</v>
      </c>
      <c r="H23" s="54">
        <f t="shared" si="1"/>
        <v>0.2909192976960944</v>
      </c>
      <c r="I23" s="54">
        <f t="shared" si="2"/>
        <v>1.5073812606138404</v>
      </c>
      <c r="J23" s="54"/>
      <c r="K23" s="54">
        <f>G23-B23</f>
        <v>336.5453550000002</v>
      </c>
      <c r="L23" s="55">
        <f>G23/B23-1</f>
        <v>0.1394917814653831</v>
      </c>
    </row>
    <row r="24" spans="1:12" ht="52.5" customHeight="1">
      <c r="A24" s="58" t="s">
        <v>22</v>
      </c>
      <c r="B24" s="40">
        <v>1936.452</v>
      </c>
      <c r="C24" s="54">
        <f t="shared" si="0"/>
        <v>0.22552033425119805</v>
      </c>
      <c r="D24" s="54">
        <f t="shared" si="3"/>
        <v>1.2074652127277374</v>
      </c>
      <c r="E24" s="54"/>
      <c r="F24" s="54"/>
      <c r="G24" s="54">
        <v>1194.0990000000002</v>
      </c>
      <c r="H24" s="54">
        <f t="shared" si="1"/>
        <v>0.1263591476861474</v>
      </c>
      <c r="I24" s="54">
        <f t="shared" si="2"/>
        <v>0.6547225049615275</v>
      </c>
      <c r="J24" s="54"/>
      <c r="K24" s="54">
        <f>G24-B24</f>
        <v>-742.3529999999998</v>
      </c>
      <c r="L24" s="55">
        <f>G24/B24-1</f>
        <v>-0.3833572946812004</v>
      </c>
    </row>
    <row r="25" spans="1:12" s="50" customFormat="1" ht="35.25" customHeight="1">
      <c r="A25" s="57" t="s">
        <v>23</v>
      </c>
      <c r="B25" s="60">
        <v>629.498</v>
      </c>
      <c r="C25" s="48">
        <f t="shared" si="0"/>
        <v>0.07331170582615044</v>
      </c>
      <c r="D25" s="48">
        <f t="shared" si="3"/>
        <v>0.39252041180555225</v>
      </c>
      <c r="E25" s="48"/>
      <c r="F25" s="48"/>
      <c r="G25" s="48">
        <v>706.599658</v>
      </c>
      <c r="H25" s="48">
        <f t="shared" si="1"/>
        <v>0.07477213408620492</v>
      </c>
      <c r="I25" s="48">
        <f t="shared" si="2"/>
        <v>0.3874274227603562</v>
      </c>
      <c r="J25" s="48"/>
      <c r="K25" s="48">
        <f>G25-B25</f>
        <v>77.10165799999993</v>
      </c>
      <c r="L25" s="49">
        <f>G25/B25-1</f>
        <v>0.12248118024203403</v>
      </c>
    </row>
    <row r="26" spans="1:12" s="50" customFormat="1" ht="17.25" customHeight="1">
      <c r="A26" s="61" t="s">
        <v>24</v>
      </c>
      <c r="B26" s="60">
        <v>667.659</v>
      </c>
      <c r="C26" s="48">
        <f t="shared" si="0"/>
        <v>0.077755958240029</v>
      </c>
      <c r="D26" s="48">
        <f t="shared" si="3"/>
        <v>0.41631551748485807</v>
      </c>
      <c r="E26" s="48"/>
      <c r="F26" s="48"/>
      <c r="G26" s="48">
        <v>540.385</v>
      </c>
      <c r="H26" s="48">
        <f t="shared" si="1"/>
        <v>0.05718335583764724</v>
      </c>
      <c r="I26" s="48">
        <f t="shared" si="2"/>
        <v>0.2962922009344577</v>
      </c>
      <c r="J26" s="48"/>
      <c r="K26" s="48">
        <f>G26-B26</f>
        <v>-127.274</v>
      </c>
      <c r="L26" s="49">
        <f>G26/B26-1</f>
        <v>-0.1906272513363858</v>
      </c>
    </row>
    <row r="27" spans="1:12" s="50" customFormat="1" ht="18" customHeight="1">
      <c r="A27" s="62" t="s">
        <v>25</v>
      </c>
      <c r="B27" s="60">
        <v>46408.234000000004</v>
      </c>
      <c r="C27" s="48">
        <f t="shared" si="0"/>
        <v>5.40473011656773</v>
      </c>
      <c r="D27" s="48">
        <f t="shared" si="3"/>
        <v>28.937628270222355</v>
      </c>
      <c r="E27" s="48"/>
      <c r="F27" s="48"/>
      <c r="G27" s="48">
        <v>63824.941211000005</v>
      </c>
      <c r="H27" s="48">
        <f t="shared" si="1"/>
        <v>6.75393344483198</v>
      </c>
      <c r="I27" s="48">
        <f>G27/G$12*100</f>
        <v>34.99510960874111</v>
      </c>
      <c r="J27" s="48"/>
      <c r="K27" s="48">
        <f>G27-B27</f>
        <v>17416.707211</v>
      </c>
      <c r="L27" s="49">
        <f>G27/B27-1</f>
        <v>0.37529347078796405</v>
      </c>
    </row>
    <row r="28" spans="1:12" s="50" customFormat="1" ht="18.75" customHeight="1">
      <c r="A28" s="64" t="s">
        <v>26</v>
      </c>
      <c r="B28" s="60">
        <v>14783.413008790001</v>
      </c>
      <c r="C28" s="48">
        <f t="shared" si="0"/>
        <v>1.7216849388034563</v>
      </c>
      <c r="D28" s="48">
        <f t="shared" si="3"/>
        <v>9.218125176095569</v>
      </c>
      <c r="E28" s="48"/>
      <c r="F28" s="48"/>
      <c r="G28" s="48">
        <v>17707.937789289997</v>
      </c>
      <c r="H28" s="48">
        <f t="shared" si="1"/>
        <v>1.8738479190871147</v>
      </c>
      <c r="I28" s="48">
        <f>G28/G$12*100</f>
        <v>9.70923297574727</v>
      </c>
      <c r="J28" s="48"/>
      <c r="K28" s="48">
        <f>G28-B28</f>
        <v>2924.5247804999963</v>
      </c>
      <c r="L28" s="49">
        <f>G28/B28-1</f>
        <v>0.1978247363285539</v>
      </c>
    </row>
    <row r="29" spans="1:12" s="50" customFormat="1" ht="18.75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27</v>
      </c>
      <c r="B30" s="60">
        <v>485.4545</v>
      </c>
      <c r="C30" s="48">
        <f>B30/$B$10*100</f>
        <v>0.05653631543862085</v>
      </c>
      <c r="D30" s="48">
        <f t="shared" si="3"/>
        <v>0.3027027889728934</v>
      </c>
      <c r="E30" s="48"/>
      <c r="F30" s="48"/>
      <c r="G30" s="48">
        <v>475.27199999999993</v>
      </c>
      <c r="H30" s="48">
        <f>G30/$G$10*100</f>
        <v>0.0502931204524002</v>
      </c>
      <c r="I30" s="48">
        <f t="shared" si="2"/>
        <v>0.2605908508239895</v>
      </c>
      <c r="J30" s="48"/>
      <c r="K30" s="48">
        <f>G30-B30</f>
        <v>-10.182500000000061</v>
      </c>
      <c r="L30" s="49">
        <f>G30/B30-1</f>
        <v>-0.020975189229886726</v>
      </c>
    </row>
    <row r="31" spans="1:12" s="50" customFormat="1" ht="18" customHeight="1">
      <c r="A31" s="66" t="s">
        <v>28</v>
      </c>
      <c r="B31" s="60">
        <v>0</v>
      </c>
      <c r="C31" s="48">
        <f>B31/$B$10*100</f>
        <v>0</v>
      </c>
      <c r="D31" s="48">
        <f t="shared" si="3"/>
        <v>0</v>
      </c>
      <c r="E31" s="48"/>
      <c r="F31" s="48"/>
      <c r="G31" s="48">
        <v>2.7834659999999998</v>
      </c>
      <c r="H31" s="48">
        <f>G31/$G$10*100</f>
        <v>0.00029454541991356644</v>
      </c>
      <c r="I31" s="48">
        <f t="shared" si="2"/>
        <v>0.0015261697999874742</v>
      </c>
      <c r="J31" s="48"/>
      <c r="K31" s="48">
        <f>G31-B31</f>
        <v>2.7834659999999998</v>
      </c>
      <c r="L31" s="49"/>
    </row>
    <row r="32" spans="1:12" s="50" customFormat="1" ht="34.5" customHeight="1">
      <c r="A32" s="67" t="s">
        <v>29</v>
      </c>
      <c r="B32" s="60">
        <v>179.742166</v>
      </c>
      <c r="C32" s="48">
        <f>B32/$B$10*100</f>
        <v>0.020932877941386784</v>
      </c>
      <c r="D32" s="48">
        <f t="shared" si="3"/>
        <v>0.11207735213954917</v>
      </c>
      <c r="E32" s="48"/>
      <c r="F32" s="48"/>
      <c r="G32" s="48">
        <v>153.468645</v>
      </c>
      <c r="H32" s="48">
        <f>G32/$G$10*100</f>
        <v>0.016239999513229575</v>
      </c>
      <c r="I32" s="48">
        <f t="shared" si="2"/>
        <v>0.0841466039980365</v>
      </c>
      <c r="J32" s="48"/>
      <c r="K32" s="48">
        <f>G32-B32</f>
        <v>-26.273520999999988</v>
      </c>
      <c r="L32" s="49">
        <f>G32/B32-1</f>
        <v>-0.14617338593772145</v>
      </c>
    </row>
    <row r="33" spans="1:12" s="50" customFormat="1" ht="16.5" customHeight="1">
      <c r="A33" s="68" t="s">
        <v>30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5" customHeight="1">
      <c r="A34" s="66" t="s">
        <v>31</v>
      </c>
      <c r="B34" s="60">
        <v>-193.545</v>
      </c>
      <c r="C34" s="68">
        <f>B34/$B$10*100</f>
        <v>-0.022540364074424835</v>
      </c>
      <c r="D34" s="68">
        <f t="shared" si="3"/>
        <v>-0.12068404205081763</v>
      </c>
      <c r="E34" s="68"/>
      <c r="F34" s="68"/>
      <c r="G34" s="68">
        <v>-658.454568</v>
      </c>
      <c r="H34" s="68">
        <f>G34/$G$10*100</f>
        <v>-0.06967743713254124</v>
      </c>
      <c r="I34" s="68">
        <f>G34/G$12*100</f>
        <v>-0.36102954961382633</v>
      </c>
      <c r="J34" s="68"/>
      <c r="K34" s="68">
        <f>G34-B34</f>
        <v>-464.90956800000004</v>
      </c>
      <c r="L34" s="49">
        <f>G34/B34-1</f>
        <v>2.4020748043090756</v>
      </c>
    </row>
    <row r="35" spans="1:12" ht="48" customHeight="1">
      <c r="A35" s="69" t="s">
        <v>32</v>
      </c>
      <c r="B35" s="60">
        <v>-146.983</v>
      </c>
      <c r="C35" s="60">
        <f>B35/$B$10*100</f>
        <v>-0.01711772627942435</v>
      </c>
      <c r="D35" s="60">
        <f>B35/B$12*100</f>
        <v>-0.091650533740243</v>
      </c>
      <c r="E35" s="47"/>
      <c r="F35" s="48"/>
      <c r="G35" s="60">
        <v>8.121967000000001</v>
      </c>
      <c r="H35" s="60">
        <f>G35/$G$10*100</f>
        <v>0.0008594637694655262</v>
      </c>
      <c r="I35" s="60">
        <f>G35/G$12*100</f>
        <v>0.004453261060812264</v>
      </c>
      <c r="J35" s="60"/>
      <c r="K35" s="60">
        <f>G35-B35</f>
        <v>155.10496700000002</v>
      </c>
      <c r="L35" s="49"/>
    </row>
    <row r="36" spans="1:12" ht="48" customHeight="1">
      <c r="A36" s="69" t="s">
        <v>33</v>
      </c>
      <c r="B36" s="60">
        <v>6935.517623999999</v>
      </c>
      <c r="C36" s="60">
        <f>B36/$B$10*100</f>
        <v>0.8077144451654648</v>
      </c>
      <c r="D36" s="60">
        <f>B36/B$12*100</f>
        <v>4.324608233635603</v>
      </c>
      <c r="E36" s="60"/>
      <c r="F36" s="60"/>
      <c r="G36" s="60">
        <v>8180.001781999999</v>
      </c>
      <c r="H36" s="60">
        <f>G36/$G$10*100</f>
        <v>0.8656049902434275</v>
      </c>
      <c r="I36" s="60">
        <f>G36/G$12*100</f>
        <v>4.4850814357107724</v>
      </c>
      <c r="J36" s="60"/>
      <c r="K36" s="60">
        <f>G36-B36</f>
        <v>1244.4841580000002</v>
      </c>
      <c r="L36" s="49">
        <f>G36/B36-1</f>
        <v>0.179436377422433</v>
      </c>
    </row>
    <row r="37" spans="1:12" ht="10.5" customHeight="1">
      <c r="A37" s="71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0"/>
    </row>
    <row r="38" spans="1:12" s="50" customFormat="1" ht="33" customHeight="1">
      <c r="A38" s="42" t="s">
        <v>34</v>
      </c>
      <c r="B38" s="72">
        <f>B39+B52+B53+B54+B55</f>
        <v>166908.17504858997</v>
      </c>
      <c r="C38" s="44">
        <f aca="true" t="shared" si="4" ref="C38:C53">B38/$B$10*100</f>
        <v>19.438223837314574</v>
      </c>
      <c r="D38" s="44">
        <f aca="true" t="shared" si="5" ref="D38:D54">B38/B$38*100</f>
        <v>100</v>
      </c>
      <c r="E38" s="44"/>
      <c r="F38" s="44"/>
      <c r="G38" s="72">
        <f>G39+G52+G53+G54+G55</f>
        <v>196941.81908926004</v>
      </c>
      <c r="H38" s="44">
        <f aca="true" t="shared" si="6" ref="H38:H50">G38/$G$10*100</f>
        <v>20.84031592345218</v>
      </c>
      <c r="I38" s="44">
        <f aca="true" t="shared" si="7" ref="I38:I54">G38/G$38*100</f>
        <v>100</v>
      </c>
      <c r="J38" s="44"/>
      <c r="K38" s="44">
        <f>G38-B38</f>
        <v>30033.64404067007</v>
      </c>
      <c r="L38" s="45">
        <f>G38/B38-1</f>
        <v>0.17994112051088407</v>
      </c>
    </row>
    <row r="39" spans="1:12" s="50" customFormat="1" ht="19.5" customHeight="1">
      <c r="A39" s="73" t="s">
        <v>35</v>
      </c>
      <c r="B39" s="63">
        <f>B40+B41+B42+B43+B44+B51</f>
        <v>161317.48103859</v>
      </c>
      <c r="C39" s="48">
        <f t="shared" si="4"/>
        <v>18.787128338003793</v>
      </c>
      <c r="D39" s="48">
        <f t="shared" si="5"/>
        <v>96.65043727883764</v>
      </c>
      <c r="E39" s="48"/>
      <c r="F39" s="48"/>
      <c r="G39" s="63">
        <f>G40+G41+G42+G43+G44+G51</f>
        <v>187971.53551026003</v>
      </c>
      <c r="H39" s="48">
        <f t="shared" si="6"/>
        <v>19.891083583800707</v>
      </c>
      <c r="I39" s="48">
        <f t="shared" si="7"/>
        <v>95.44521137233205</v>
      </c>
      <c r="J39" s="48"/>
      <c r="K39" s="48">
        <f>G39-B39</f>
        <v>26654.05447167004</v>
      </c>
      <c r="L39" s="49">
        <f>G39/B39-1</f>
        <v>0.1652273163457958</v>
      </c>
    </row>
    <row r="40" spans="1:12" ht="19.5" customHeight="1">
      <c r="A40" s="74" t="s">
        <v>36</v>
      </c>
      <c r="B40" s="68">
        <v>44919.864054</v>
      </c>
      <c r="C40" s="68">
        <f t="shared" si="4"/>
        <v>5.231393680802031</v>
      </c>
      <c r="D40" s="68">
        <f t="shared" si="5"/>
        <v>26.912920257454747</v>
      </c>
      <c r="E40" s="68"/>
      <c r="F40" s="68"/>
      <c r="G40" s="75">
        <v>56261.372143</v>
      </c>
      <c r="H40" s="68">
        <f t="shared" si="6"/>
        <v>5.953559153506228</v>
      </c>
      <c r="I40" s="68">
        <f t="shared" si="7"/>
        <v>28.56750912689632</v>
      </c>
      <c r="J40" s="68"/>
      <c r="K40" s="68">
        <f>G40-B40</f>
        <v>11341.508089000003</v>
      </c>
      <c r="L40" s="76">
        <f>G40/B40-1</f>
        <v>0.252483134752276</v>
      </c>
    </row>
    <row r="41" spans="1:12" ht="17.25" customHeight="1">
      <c r="A41" s="74" t="s">
        <v>37</v>
      </c>
      <c r="B41" s="68">
        <v>24415.234511000002</v>
      </c>
      <c r="C41" s="68">
        <f t="shared" si="4"/>
        <v>2.8434125130610552</v>
      </c>
      <c r="D41" s="68">
        <f t="shared" si="5"/>
        <v>14.627944079966298</v>
      </c>
      <c r="E41" s="68"/>
      <c r="F41" s="68"/>
      <c r="G41" s="75">
        <v>26596.516360999995</v>
      </c>
      <c r="H41" s="68">
        <f t="shared" si="6"/>
        <v>2.8144342628179344</v>
      </c>
      <c r="I41" s="68">
        <f t="shared" si="7"/>
        <v>13.504758148367484</v>
      </c>
      <c r="J41" s="68"/>
      <c r="K41" s="68">
        <f>G41-B41</f>
        <v>2181.281849999992</v>
      </c>
      <c r="L41" s="76">
        <f>G41/B41-1</f>
        <v>0.08934101570956621</v>
      </c>
    </row>
    <row r="42" spans="1:12" ht="19.5" customHeight="1">
      <c r="A42" s="74" t="s">
        <v>38</v>
      </c>
      <c r="B42" s="68">
        <v>7442.88456579</v>
      </c>
      <c r="C42" s="68">
        <f t="shared" si="4"/>
        <v>0.866802696410778</v>
      </c>
      <c r="D42" s="68">
        <f t="shared" si="5"/>
        <v>4.459269034379678</v>
      </c>
      <c r="E42" s="68"/>
      <c r="F42" s="68"/>
      <c r="G42" s="75">
        <v>9026.380695259999</v>
      </c>
      <c r="H42" s="68">
        <f t="shared" si="6"/>
        <v>0.9551685173036303</v>
      </c>
      <c r="I42" s="68">
        <f t="shared" si="7"/>
        <v>4.5832727335421675</v>
      </c>
      <c r="J42" s="68"/>
      <c r="K42" s="68">
        <f>G42-B42</f>
        <v>1583.4961294699988</v>
      </c>
      <c r="L42" s="76">
        <f>G42/B42-1</f>
        <v>0.2127530147045782</v>
      </c>
    </row>
    <row r="43" spans="1:12" ht="19.5" customHeight="1">
      <c r="A43" s="74" t="s">
        <v>39</v>
      </c>
      <c r="B43" s="68">
        <v>4245.880142999999</v>
      </c>
      <c r="C43" s="68">
        <f t="shared" si="4"/>
        <v>0.4944776885974372</v>
      </c>
      <c r="D43" s="68">
        <f t="shared" si="5"/>
        <v>2.5438419309083855</v>
      </c>
      <c r="E43" s="68"/>
      <c r="F43" s="68"/>
      <c r="G43" s="75">
        <v>4412.914</v>
      </c>
      <c r="H43" s="68">
        <f t="shared" si="6"/>
        <v>0.4669730498495245</v>
      </c>
      <c r="I43" s="68">
        <f t="shared" si="7"/>
        <v>2.2407196299938374</v>
      </c>
      <c r="J43" s="68"/>
      <c r="K43" s="68">
        <f>G43-B43</f>
        <v>167.03385700000035</v>
      </c>
      <c r="L43" s="76">
        <f>G43/B43-1</f>
        <v>0.03934021954797329</v>
      </c>
    </row>
    <row r="44" spans="1:12" s="50" customFormat="1" ht="19.5" customHeight="1">
      <c r="A44" s="74" t="s">
        <v>40</v>
      </c>
      <c r="B44" s="75">
        <f>B45+B46+B47+B48+B50+B49</f>
        <v>80123.90945813333</v>
      </c>
      <c r="C44" s="68">
        <f t="shared" si="4"/>
        <v>9.33127743032668</v>
      </c>
      <c r="D44" s="68">
        <f t="shared" si="5"/>
        <v>48.00478432815398</v>
      </c>
      <c r="E44" s="68"/>
      <c r="F44" s="68"/>
      <c r="G44" s="75">
        <f>G45+G46+G47+G48+G50+G49</f>
        <v>91519.07946100002</v>
      </c>
      <c r="H44" s="68">
        <f t="shared" si="6"/>
        <v>9.684517680454265</v>
      </c>
      <c r="I44" s="68">
        <f t="shared" si="7"/>
        <v>46.470109743182974</v>
      </c>
      <c r="J44" s="68"/>
      <c r="K44" s="68">
        <f>G44-B44</f>
        <v>11395.170002866682</v>
      </c>
      <c r="L44" s="76">
        <f>G44/B44-1</f>
        <v>0.14221934600958197</v>
      </c>
    </row>
    <row r="45" spans="1:12" ht="31.5" customHeight="1">
      <c r="A45" s="77" t="s">
        <v>41</v>
      </c>
      <c r="B45" s="54">
        <v>662.3514513333357</v>
      </c>
      <c r="C45" s="54">
        <f t="shared" si="4"/>
        <v>0.07713783801326343</v>
      </c>
      <c r="D45" s="54">
        <f>B45/B$38*100</f>
        <v>0.3968358357165629</v>
      </c>
      <c r="E45" s="54"/>
      <c r="F45" s="54"/>
      <c r="G45" s="78">
        <v>1000.4005350000043</v>
      </c>
      <c r="H45" s="54">
        <f t="shared" si="6"/>
        <v>0.10586204238288983</v>
      </c>
      <c r="I45" s="54">
        <f t="shared" si="7"/>
        <v>0.5079675508362154</v>
      </c>
      <c r="J45" s="54"/>
      <c r="K45" s="54">
        <f>G45-B45</f>
        <v>338.0490836666686</v>
      </c>
      <c r="L45" s="55">
        <f>G45/B45-1</f>
        <v>0.5103772068230008</v>
      </c>
    </row>
    <row r="46" spans="1:12" ht="15.75" customHeight="1">
      <c r="A46" s="79" t="s">
        <v>42</v>
      </c>
      <c r="B46" s="54">
        <v>7830.7700998</v>
      </c>
      <c r="C46" s="80">
        <f t="shared" si="4"/>
        <v>0.9119760729164386</v>
      </c>
      <c r="D46" s="80">
        <f t="shared" si="5"/>
        <v>4.691663603367733</v>
      </c>
      <c r="E46" s="80"/>
      <c r="F46" s="80"/>
      <c r="G46" s="81">
        <v>9400.019832999998</v>
      </c>
      <c r="H46" s="80">
        <f t="shared" si="6"/>
        <v>0.9947068830396484</v>
      </c>
      <c r="I46" s="80">
        <f t="shared" si="7"/>
        <v>4.772993301508819</v>
      </c>
      <c r="J46" s="80"/>
      <c r="K46" s="80">
        <f>G46-B46</f>
        <v>1569.2497331999984</v>
      </c>
      <c r="L46" s="82">
        <f>G46/B46-1</f>
        <v>0.20039532679424177</v>
      </c>
    </row>
    <row r="47" spans="1:12" ht="33" customHeight="1">
      <c r="A47" s="77" t="s">
        <v>43</v>
      </c>
      <c r="B47" s="54">
        <v>612.0729329999999</v>
      </c>
      <c r="C47" s="54">
        <f t="shared" si="4"/>
        <v>0.07128237231610757</v>
      </c>
      <c r="D47" s="54">
        <f t="shared" si="5"/>
        <v>0.3667123751259125</v>
      </c>
      <c r="E47" s="48"/>
      <c r="F47" s="48"/>
      <c r="G47" s="78">
        <v>402.92949999999996</v>
      </c>
      <c r="H47" s="54">
        <f t="shared" si="6"/>
        <v>0.0426378618503202</v>
      </c>
      <c r="I47" s="54">
        <f t="shared" si="7"/>
        <v>0.20459316455149631</v>
      </c>
      <c r="J47" s="54"/>
      <c r="K47" s="54">
        <f>G47-B47</f>
        <v>-209.14343299999996</v>
      </c>
      <c r="L47" s="55">
        <f>G47/B47-1</f>
        <v>-0.3416969150635517</v>
      </c>
    </row>
    <row r="48" spans="1:12" ht="17.25" customHeight="1">
      <c r="A48" s="79" t="s">
        <v>44</v>
      </c>
      <c r="B48" s="54">
        <v>59849.956544</v>
      </c>
      <c r="C48" s="80">
        <f>B48/$B$10*100</f>
        <v>6.970160997908834</v>
      </c>
      <c r="D48" s="80">
        <f t="shared" si="5"/>
        <v>35.85801386096074</v>
      </c>
      <c r="E48" s="80"/>
      <c r="F48" s="80"/>
      <c r="G48" s="81">
        <v>67512.986252</v>
      </c>
      <c r="H48" s="80">
        <f>G48/$G$10*100</f>
        <v>7.144201109413293</v>
      </c>
      <c r="I48" s="80">
        <f t="shared" si="7"/>
        <v>34.280675665639635</v>
      </c>
      <c r="J48" s="80"/>
      <c r="K48" s="80">
        <f>G48-B48</f>
        <v>7663.029708000002</v>
      </c>
      <c r="L48" s="82">
        <f>G48/B48-1</f>
        <v>0.12803734790294063</v>
      </c>
    </row>
    <row r="49" spans="1:12" ht="48" customHeight="1">
      <c r="A49" s="83" t="s">
        <v>45</v>
      </c>
      <c r="B49" s="81">
        <v>8099.053538000002</v>
      </c>
      <c r="C49" s="80">
        <f>B49/$B$10*100</f>
        <v>0.9432205192837769</v>
      </c>
      <c r="D49" s="80">
        <f>B49/B$38*100</f>
        <v>4.852400750078432</v>
      </c>
      <c r="E49" s="80"/>
      <c r="F49" s="80"/>
      <c r="G49" s="81">
        <v>8941.941440999997</v>
      </c>
      <c r="H49" s="80">
        <f t="shared" si="6"/>
        <v>0.9462331843039814</v>
      </c>
      <c r="I49" s="80">
        <f t="shared" si="7"/>
        <v>4.540397505390786</v>
      </c>
      <c r="J49" s="80"/>
      <c r="K49" s="80">
        <f>G49-B49</f>
        <v>842.8879029999953</v>
      </c>
      <c r="L49" s="82">
        <f>G49/B49-1</f>
        <v>0.10407239550217118</v>
      </c>
    </row>
    <row r="50" spans="1:12" ht="19.5" customHeight="1">
      <c r="A50" s="84" t="s">
        <v>46</v>
      </c>
      <c r="B50" s="54">
        <v>3069.7048919999997</v>
      </c>
      <c r="C50" s="54">
        <f t="shared" si="4"/>
        <v>0.35749962988825834</v>
      </c>
      <c r="D50" s="54">
        <f t="shared" si="5"/>
        <v>1.8391579029046083</v>
      </c>
      <c r="E50" s="54"/>
      <c r="F50" s="54"/>
      <c r="G50" s="78">
        <v>4260.8019</v>
      </c>
      <c r="H50" s="54">
        <f t="shared" si="6"/>
        <v>0.4508765994641293</v>
      </c>
      <c r="I50" s="54">
        <f t="shared" si="7"/>
        <v>2.163482555256014</v>
      </c>
      <c r="J50" s="54"/>
      <c r="K50" s="54">
        <f>G50-B50</f>
        <v>1191.0970080000006</v>
      </c>
      <c r="L50" s="55">
        <f>G50/B50-1</f>
        <v>0.3880167800833674</v>
      </c>
    </row>
    <row r="51" spans="1:12" ht="31.5" customHeight="1">
      <c r="A51" s="85" t="s">
        <v>47</v>
      </c>
      <c r="B51" s="86">
        <v>169.7083066666667</v>
      </c>
      <c r="C51" s="86">
        <f>B51/$B$10*100</f>
        <v>0.019764328805811606</v>
      </c>
      <c r="D51" s="68">
        <f t="shared" si="5"/>
        <v>0.1016776479745594</v>
      </c>
      <c r="E51" s="68"/>
      <c r="F51" s="68"/>
      <c r="G51" s="75">
        <v>155.27285</v>
      </c>
      <c r="H51" s="68">
        <f>G51/$G$10*100</f>
        <v>0.01643091986912225</v>
      </c>
      <c r="I51" s="68">
        <f t="shared" si="7"/>
        <v>0.07884199034925417</v>
      </c>
      <c r="J51" s="68"/>
      <c r="K51" s="68">
        <f>G51-B51</f>
        <v>-14.435456666666681</v>
      </c>
      <c r="L51" s="87">
        <f>G51/B51-1</f>
        <v>-0.0850604012861913</v>
      </c>
    </row>
    <row r="52" spans="1:12" s="50" customFormat="1" ht="19.5" customHeight="1">
      <c r="A52" s="73" t="s">
        <v>48</v>
      </c>
      <c r="B52" s="88">
        <v>6376.286844</v>
      </c>
      <c r="C52" s="68">
        <f>B52/$B$10*100</f>
        <v>0.742586100941514</v>
      </c>
      <c r="D52" s="68">
        <f t="shared" si="5"/>
        <v>3.820236391742794</v>
      </c>
      <c r="E52" s="68"/>
      <c r="F52" s="68"/>
      <c r="G52" s="75">
        <v>9586.819458</v>
      </c>
      <c r="H52" s="68">
        <f>G52/$G$10*100</f>
        <v>1.0144739554541569</v>
      </c>
      <c r="I52" s="68">
        <f t="shared" si="7"/>
        <v>4.867843458709478</v>
      </c>
      <c r="J52" s="68"/>
      <c r="K52" s="68">
        <f>G52-B52</f>
        <v>3210.5326139999997</v>
      </c>
      <c r="L52" s="76">
        <f>G52/B52-1</f>
        <v>0.5035113213297591</v>
      </c>
    </row>
    <row r="53" spans="1:12" ht="19.5" customHeight="1">
      <c r="A53" s="73" t="s">
        <v>30</v>
      </c>
      <c r="B53" s="88">
        <v>0</v>
      </c>
      <c r="C53" s="68">
        <f t="shared" si="4"/>
        <v>0</v>
      </c>
      <c r="D53" s="68">
        <f t="shared" si="5"/>
        <v>0</v>
      </c>
      <c r="E53" s="68"/>
      <c r="F53" s="68"/>
      <c r="G53" s="75">
        <v>0</v>
      </c>
      <c r="H53" s="68">
        <f>G53/$G$10*100</f>
        <v>0</v>
      </c>
      <c r="I53" s="68">
        <f t="shared" si="7"/>
        <v>0</v>
      </c>
      <c r="J53" s="68"/>
      <c r="K53" s="68">
        <f>G53-B53</f>
        <v>0</v>
      </c>
      <c r="L53" s="76"/>
    </row>
    <row r="54" spans="1:12" s="50" customFormat="1" ht="32.25" customHeight="1">
      <c r="A54" s="89" t="s">
        <v>49</v>
      </c>
      <c r="B54" s="86">
        <v>-785.592834</v>
      </c>
      <c r="C54" s="68">
        <f>B54/$B$10*100</f>
        <v>-0.09149060163072771</v>
      </c>
      <c r="D54" s="68">
        <f t="shared" si="5"/>
        <v>-0.4706736705804253</v>
      </c>
      <c r="E54" s="68"/>
      <c r="F54" s="68"/>
      <c r="G54" s="75">
        <v>-616.5358789999999</v>
      </c>
      <c r="H54" s="68">
        <f>G54/$G$10*100</f>
        <v>-0.06524161580268442</v>
      </c>
      <c r="I54" s="68">
        <f t="shared" si="7"/>
        <v>-0.31305483104153065</v>
      </c>
      <c r="J54" s="68"/>
      <c r="K54" s="68">
        <f>G54-B54</f>
        <v>169.05695500000013</v>
      </c>
      <c r="L54" s="76">
        <f>G54/B54-1</f>
        <v>-0.21519666127708104</v>
      </c>
    </row>
    <row r="55" spans="1:12" s="50" customFormat="1" ht="7.5" customHeight="1">
      <c r="A55" s="90"/>
      <c r="B55" s="91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6"/>
    </row>
    <row r="56" spans="1:12" s="36" customFormat="1" ht="21" customHeight="1" thickBot="1">
      <c r="A56" s="92" t="s">
        <v>50</v>
      </c>
      <c r="B56" s="93">
        <f>B12-B38</f>
        <v>-6534.859147799987</v>
      </c>
      <c r="C56" s="94">
        <f>B56/$B$10*100</f>
        <v>-0.7610535243302453</v>
      </c>
      <c r="D56" s="93">
        <v>0</v>
      </c>
      <c r="E56" s="93"/>
      <c r="F56" s="95"/>
      <c r="G56" s="93">
        <f>G12-G38</f>
        <v>-14559.360726970015</v>
      </c>
      <c r="H56" s="94">
        <f>G56/$G$10*100</f>
        <v>-1.5406665714610748</v>
      </c>
      <c r="I56" s="96">
        <v>0</v>
      </c>
      <c r="J56" s="95"/>
      <c r="K56" s="93">
        <f>G56-B56</f>
        <v>-8024.501579170028</v>
      </c>
      <c r="L56" s="97"/>
    </row>
    <row r="57" spans="1:11" ht="19.5" customHeight="1">
      <c r="A57" s="98" t="s">
        <v>51</v>
      </c>
      <c r="G57" s="99"/>
      <c r="H57" s="99"/>
      <c r="I57" s="99"/>
      <c r="J57" s="99"/>
      <c r="K57" s="99"/>
    </row>
    <row r="58" spans="7:11" ht="19.5" customHeight="1">
      <c r="G58" s="99"/>
      <c r="H58" s="99"/>
      <c r="I58" s="99"/>
      <c r="J58" s="99"/>
      <c r="K58" s="99"/>
    </row>
    <row r="59" spans="7:11" ht="19.5" customHeight="1">
      <c r="G59" s="99"/>
      <c r="H59" s="99"/>
      <c r="I59" s="99"/>
      <c r="J59" s="99"/>
      <c r="K59" s="99"/>
    </row>
    <row r="60" spans="7:11" ht="19.5" customHeight="1">
      <c r="G60" s="99"/>
      <c r="H60" s="99"/>
      <c r="I60" s="99"/>
      <c r="J60" s="99"/>
      <c r="K60" s="99"/>
    </row>
    <row r="61" spans="7:11" ht="19.5" customHeight="1">
      <c r="G61" s="99"/>
      <c r="H61" s="99"/>
      <c r="I61" s="99"/>
      <c r="J61" s="99"/>
      <c r="K61" s="99"/>
    </row>
    <row r="62" spans="7:11" ht="19.5" customHeight="1">
      <c r="G62" s="99"/>
      <c r="H62" s="99"/>
      <c r="I62" s="99"/>
      <c r="J62" s="99"/>
      <c r="K62" s="99"/>
    </row>
    <row r="63" spans="7:11" ht="19.5" customHeight="1">
      <c r="G63" s="99"/>
      <c r="H63" s="99"/>
      <c r="I63" s="99"/>
      <c r="J63" s="99"/>
      <c r="K63" s="99"/>
    </row>
    <row r="64" spans="7:11" ht="19.5" customHeight="1">
      <c r="G64" s="99"/>
      <c r="H64" s="99"/>
      <c r="I64" s="99"/>
      <c r="J64" s="99"/>
      <c r="K64" s="99"/>
    </row>
    <row r="65" spans="7:11" ht="19.5" customHeight="1">
      <c r="G65" s="99"/>
      <c r="H65" s="99"/>
      <c r="I65" s="99"/>
      <c r="J65" s="99"/>
      <c r="K65" s="99"/>
    </row>
    <row r="66" spans="7:11" ht="19.5" customHeight="1">
      <c r="G66" s="99"/>
      <c r="H66" s="99"/>
      <c r="I66" s="99"/>
      <c r="J66" s="99"/>
      <c r="K66" s="99"/>
    </row>
    <row r="67" spans="7:11" ht="19.5" customHeight="1">
      <c r="G67" s="99"/>
      <c r="H67" s="99"/>
      <c r="I67" s="99"/>
      <c r="J67" s="99"/>
      <c r="K67" s="99"/>
    </row>
    <row r="68" spans="7:11" ht="19.5" customHeight="1">
      <c r="G68" s="99"/>
      <c r="H68" s="99"/>
      <c r="I68" s="99"/>
      <c r="J68" s="99"/>
      <c r="K68" s="99"/>
    </row>
    <row r="69" spans="7:11" ht="19.5" customHeight="1">
      <c r="G69" s="99"/>
      <c r="H69" s="99"/>
      <c r="I69" s="99"/>
      <c r="J69" s="99"/>
      <c r="K69" s="99"/>
    </row>
    <row r="70" spans="7:11" ht="19.5" customHeight="1">
      <c r="G70" s="99"/>
      <c r="H70" s="99"/>
      <c r="I70" s="99"/>
      <c r="J70" s="99"/>
      <c r="K70" s="99"/>
    </row>
    <row r="71" spans="7:11" ht="19.5" customHeight="1">
      <c r="G71" s="99"/>
      <c r="H71" s="99"/>
      <c r="I71" s="99"/>
      <c r="J71" s="99"/>
      <c r="K71" s="99"/>
    </row>
    <row r="72" spans="7:11" ht="19.5" customHeight="1">
      <c r="G72" s="99"/>
      <c r="H72" s="99"/>
      <c r="I72" s="99"/>
      <c r="J72" s="99"/>
      <c r="K72" s="99"/>
    </row>
    <row r="73" spans="7:11" ht="19.5" customHeight="1">
      <c r="G73" s="99"/>
      <c r="H73" s="99"/>
      <c r="I73" s="99"/>
      <c r="J73" s="99"/>
      <c r="K73" s="99"/>
    </row>
    <row r="74" spans="7:11" ht="19.5" customHeight="1">
      <c r="G74" s="99"/>
      <c r="H74" s="99"/>
      <c r="I74" s="99"/>
      <c r="J74" s="99"/>
      <c r="K74" s="99"/>
    </row>
    <row r="75" spans="7:11" ht="19.5" customHeight="1">
      <c r="G75" s="99"/>
      <c r="H75" s="99"/>
      <c r="I75" s="99"/>
      <c r="J75" s="99"/>
      <c r="K75" s="99"/>
    </row>
    <row r="76" spans="7:11" ht="19.5" customHeight="1">
      <c r="G76" s="99"/>
      <c r="H76" s="99"/>
      <c r="I76" s="99"/>
      <c r="J76" s="99"/>
      <c r="K76" s="99"/>
    </row>
    <row r="77" spans="7:11" ht="19.5" customHeight="1">
      <c r="G77" s="99"/>
      <c r="H77" s="99"/>
      <c r="I77" s="99"/>
      <c r="J77" s="99"/>
      <c r="K77" s="99"/>
    </row>
    <row r="78" spans="7:11" ht="19.5" customHeight="1">
      <c r="G78" s="99"/>
      <c r="H78" s="99"/>
      <c r="I78" s="99"/>
      <c r="J78" s="99"/>
      <c r="K78" s="99"/>
    </row>
    <row r="79" spans="7:11" ht="19.5" customHeight="1">
      <c r="G79" s="99"/>
      <c r="H79" s="99"/>
      <c r="I79" s="99"/>
      <c r="J79" s="99"/>
      <c r="K79" s="99"/>
    </row>
    <row r="80" spans="7:11" ht="19.5" customHeight="1">
      <c r="G80" s="99"/>
      <c r="H80" s="99"/>
      <c r="I80" s="99"/>
      <c r="J80" s="99"/>
      <c r="K80" s="99"/>
    </row>
    <row r="81" spans="7:11" ht="19.5" customHeight="1">
      <c r="G81" s="99"/>
      <c r="H81" s="99"/>
      <c r="I81" s="99"/>
      <c r="J81" s="99"/>
      <c r="K81" s="99"/>
    </row>
    <row r="82" spans="7:11" ht="19.5" customHeight="1">
      <c r="G82" s="99"/>
      <c r="H82" s="99"/>
      <c r="I82" s="99"/>
      <c r="J82" s="99"/>
      <c r="K82" s="99"/>
    </row>
    <row r="83" spans="7:11" ht="19.5" customHeight="1">
      <c r="G83" s="99"/>
      <c r="H83" s="99"/>
      <c r="I83" s="99"/>
      <c r="J83" s="99"/>
      <c r="K83" s="99"/>
    </row>
    <row r="84" spans="7:11" ht="19.5" customHeight="1">
      <c r="G84" s="99"/>
      <c r="H84" s="99"/>
      <c r="I84" s="99"/>
      <c r="J84" s="99"/>
      <c r="K84" s="99"/>
    </row>
    <row r="85" spans="7:11" ht="19.5" customHeight="1">
      <c r="G85" s="99"/>
      <c r="H85" s="99"/>
      <c r="I85" s="99"/>
      <c r="J85" s="99"/>
      <c r="K85" s="99"/>
    </row>
    <row r="86" spans="7:11" ht="19.5" customHeight="1">
      <c r="G86" s="99"/>
      <c r="H86" s="99"/>
      <c r="I86" s="99"/>
      <c r="J86" s="99"/>
      <c r="K86" s="99"/>
    </row>
    <row r="87" spans="7:11" ht="19.5" customHeight="1">
      <c r="G87" s="99"/>
      <c r="H87" s="99"/>
      <c r="I87" s="99"/>
      <c r="J87" s="99"/>
      <c r="K87" s="99"/>
    </row>
    <row r="88" spans="7:11" ht="19.5" customHeight="1">
      <c r="G88" s="99"/>
      <c r="H88" s="99"/>
      <c r="I88" s="99"/>
      <c r="J88" s="99"/>
      <c r="K88" s="99"/>
    </row>
    <row r="89" spans="7:11" ht="19.5" customHeight="1">
      <c r="G89" s="99"/>
      <c r="H89" s="99"/>
      <c r="I89" s="99"/>
      <c r="J89" s="99"/>
      <c r="K89" s="99"/>
    </row>
    <row r="90" spans="7:11" ht="19.5" customHeight="1">
      <c r="G90" s="99"/>
      <c r="H90" s="99"/>
      <c r="I90" s="99"/>
      <c r="J90" s="99"/>
      <c r="K90" s="99"/>
    </row>
    <row r="91" spans="7:11" ht="19.5" customHeight="1">
      <c r="G91" s="99"/>
      <c r="H91" s="99"/>
      <c r="I91" s="99"/>
      <c r="J91" s="99"/>
      <c r="K91" s="99"/>
    </row>
    <row r="92" spans="7:11" ht="19.5" customHeight="1">
      <c r="G92" s="99"/>
      <c r="H92" s="99"/>
      <c r="I92" s="99"/>
      <c r="J92" s="99"/>
      <c r="K92" s="99"/>
    </row>
    <row r="93" spans="7:11" ht="19.5" customHeight="1">
      <c r="G93" s="99"/>
      <c r="H93" s="99"/>
      <c r="I93" s="99"/>
      <c r="J93" s="99"/>
      <c r="K93" s="99"/>
    </row>
    <row r="94" spans="7:11" ht="19.5" customHeight="1">
      <c r="G94" s="99"/>
      <c r="H94" s="99"/>
      <c r="I94" s="99"/>
      <c r="J94" s="99"/>
      <c r="K94" s="99"/>
    </row>
    <row r="95" spans="7:11" ht="19.5" customHeight="1">
      <c r="G95" s="99"/>
      <c r="H95" s="99"/>
      <c r="I95" s="99"/>
      <c r="J95" s="99"/>
      <c r="K95" s="99"/>
    </row>
    <row r="96" spans="7:11" ht="19.5" customHeight="1">
      <c r="G96" s="99"/>
      <c r="H96" s="99"/>
      <c r="I96" s="99"/>
      <c r="J96" s="99"/>
      <c r="K96" s="99"/>
    </row>
    <row r="97" spans="7:11" ht="19.5" customHeight="1">
      <c r="G97" s="99"/>
      <c r="H97" s="99"/>
      <c r="I97" s="99"/>
      <c r="J97" s="99"/>
      <c r="K97" s="99"/>
    </row>
    <row r="98" spans="7:11" ht="19.5" customHeight="1">
      <c r="G98" s="99"/>
      <c r="H98" s="99"/>
      <c r="I98" s="99"/>
      <c r="J98" s="99"/>
      <c r="K98" s="99"/>
    </row>
    <row r="99" spans="7:11" ht="19.5" customHeight="1">
      <c r="G99" s="99"/>
      <c r="H99" s="99"/>
      <c r="I99" s="99"/>
      <c r="J99" s="99"/>
      <c r="K99" s="99"/>
    </row>
    <row r="100" spans="7:11" ht="19.5" customHeight="1">
      <c r="G100" s="99"/>
      <c r="H100" s="99"/>
      <c r="I100" s="99"/>
      <c r="J100" s="99"/>
      <c r="K100" s="99"/>
    </row>
    <row r="101" spans="7:11" ht="19.5" customHeight="1">
      <c r="G101" s="99"/>
      <c r="H101" s="99"/>
      <c r="I101" s="99"/>
      <c r="J101" s="99"/>
      <c r="K101" s="99"/>
    </row>
    <row r="102" spans="7:11" ht="19.5" customHeight="1">
      <c r="G102" s="99"/>
      <c r="H102" s="99"/>
      <c r="I102" s="99"/>
      <c r="J102" s="99"/>
      <c r="K102" s="99"/>
    </row>
    <row r="103" spans="7:11" ht="19.5" customHeight="1">
      <c r="G103" s="99"/>
      <c r="H103" s="99"/>
      <c r="I103" s="99"/>
      <c r="J103" s="99"/>
      <c r="K103" s="99"/>
    </row>
    <row r="104" spans="7:11" ht="19.5" customHeight="1">
      <c r="G104" s="99"/>
      <c r="H104" s="99"/>
      <c r="I104" s="99"/>
      <c r="J104" s="99"/>
      <c r="K104" s="99"/>
    </row>
    <row r="105" spans="7:11" ht="19.5" customHeight="1">
      <c r="G105" s="99"/>
      <c r="H105" s="99"/>
      <c r="I105" s="99"/>
      <c r="J105" s="99"/>
      <c r="K105" s="99"/>
    </row>
    <row r="106" spans="7:11" ht="19.5" customHeight="1">
      <c r="G106" s="99"/>
      <c r="H106" s="99"/>
      <c r="I106" s="99"/>
      <c r="J106" s="99"/>
      <c r="K106" s="99"/>
    </row>
    <row r="107" spans="7:11" ht="19.5" customHeight="1">
      <c r="G107" s="99"/>
      <c r="H107" s="99"/>
      <c r="I107" s="99"/>
      <c r="J107" s="99"/>
      <c r="K107" s="99"/>
    </row>
    <row r="108" spans="7:11" ht="19.5" customHeight="1">
      <c r="G108" s="99"/>
      <c r="H108" s="99"/>
      <c r="I108" s="99"/>
      <c r="J108" s="99"/>
      <c r="K108" s="99"/>
    </row>
    <row r="109" spans="7:11" ht="19.5" customHeight="1">
      <c r="G109" s="99"/>
      <c r="H109" s="99"/>
      <c r="I109" s="99"/>
      <c r="J109" s="99"/>
      <c r="K109" s="99"/>
    </row>
    <row r="110" spans="7:11" ht="19.5" customHeight="1">
      <c r="G110" s="99"/>
      <c r="H110" s="99"/>
      <c r="I110" s="99"/>
      <c r="J110" s="99"/>
      <c r="K110" s="99"/>
    </row>
    <row r="111" spans="7:11" ht="19.5" customHeight="1">
      <c r="G111" s="99"/>
      <c r="H111" s="99"/>
      <c r="I111" s="99"/>
      <c r="J111" s="99"/>
      <c r="K111" s="99"/>
    </row>
    <row r="112" spans="7:11" ht="19.5" customHeight="1">
      <c r="G112" s="99"/>
      <c r="H112" s="99"/>
      <c r="I112" s="99"/>
      <c r="J112" s="99"/>
      <c r="K112" s="99"/>
    </row>
    <row r="113" spans="7:11" ht="19.5" customHeight="1">
      <c r="G113" s="99"/>
      <c r="H113" s="99"/>
      <c r="I113" s="99"/>
      <c r="J113" s="99"/>
      <c r="K113" s="99"/>
    </row>
    <row r="114" spans="7:11" ht="19.5" customHeight="1">
      <c r="G114" s="99"/>
      <c r="H114" s="99"/>
      <c r="I114" s="99"/>
      <c r="J114" s="99"/>
      <c r="K114" s="99"/>
    </row>
    <row r="115" spans="7:11" ht="19.5" customHeight="1">
      <c r="G115" s="99"/>
      <c r="H115" s="99"/>
      <c r="I115" s="99"/>
      <c r="J115" s="99"/>
      <c r="K115" s="99"/>
    </row>
    <row r="116" spans="7:11" ht="19.5" customHeight="1">
      <c r="G116" s="99"/>
      <c r="H116" s="99"/>
      <c r="I116" s="99"/>
      <c r="J116" s="99"/>
      <c r="K116" s="99"/>
    </row>
    <row r="117" spans="7:11" ht="19.5" customHeight="1">
      <c r="G117" s="99"/>
      <c r="H117" s="99"/>
      <c r="I117" s="99"/>
      <c r="J117" s="99"/>
      <c r="K117" s="99"/>
    </row>
    <row r="118" spans="7:11" ht="19.5" customHeight="1">
      <c r="G118" s="99"/>
      <c r="H118" s="99"/>
      <c r="I118" s="99"/>
      <c r="J118" s="99"/>
      <c r="K118" s="99"/>
    </row>
    <row r="119" spans="7:11" ht="19.5" customHeight="1">
      <c r="G119" s="99"/>
      <c r="H119" s="99"/>
      <c r="I119" s="99"/>
      <c r="J119" s="99"/>
      <c r="K119" s="99"/>
    </row>
    <row r="120" spans="7:11" ht="19.5" customHeight="1">
      <c r="G120" s="99"/>
      <c r="H120" s="99"/>
      <c r="I120" s="99"/>
      <c r="J120" s="99"/>
      <c r="K120" s="99"/>
    </row>
    <row r="121" spans="7:11" ht="19.5" customHeight="1">
      <c r="G121" s="99"/>
      <c r="H121" s="99"/>
      <c r="I121" s="99"/>
      <c r="J121" s="99"/>
      <c r="K121" s="99"/>
    </row>
    <row r="122" spans="7:11" ht="19.5" customHeight="1">
      <c r="G122" s="99"/>
      <c r="H122" s="99"/>
      <c r="I122" s="99"/>
      <c r="J122" s="99"/>
      <c r="K122" s="99"/>
    </row>
    <row r="123" spans="7:11" ht="19.5" customHeight="1">
      <c r="G123" s="99"/>
      <c r="H123" s="99"/>
      <c r="I123" s="99"/>
      <c r="J123" s="99"/>
      <c r="K123" s="99"/>
    </row>
    <row r="124" spans="7:11" ht="19.5" customHeight="1">
      <c r="G124" s="99"/>
      <c r="H124" s="99"/>
      <c r="I124" s="99"/>
      <c r="J124" s="99"/>
      <c r="K124" s="99"/>
    </row>
    <row r="125" spans="7:11" ht="19.5" customHeight="1">
      <c r="G125" s="99"/>
      <c r="H125" s="99"/>
      <c r="I125" s="99"/>
      <c r="J125" s="99"/>
      <c r="K125" s="99"/>
    </row>
    <row r="126" spans="7:11" ht="19.5" customHeight="1">
      <c r="G126" s="99"/>
      <c r="H126" s="99"/>
      <c r="I126" s="99"/>
      <c r="J126" s="99"/>
      <c r="K126" s="99"/>
    </row>
    <row r="127" spans="7:11" ht="19.5" customHeight="1">
      <c r="G127" s="99"/>
      <c r="H127" s="99"/>
      <c r="I127" s="99"/>
      <c r="J127" s="99"/>
      <c r="K127" s="99"/>
    </row>
    <row r="128" spans="7:11" ht="19.5" customHeight="1">
      <c r="G128" s="99"/>
      <c r="H128" s="99"/>
      <c r="I128" s="99"/>
      <c r="J128" s="99"/>
      <c r="K128" s="99"/>
    </row>
    <row r="129" spans="7:11" ht="19.5" customHeight="1">
      <c r="G129" s="99"/>
      <c r="H129" s="99"/>
      <c r="I129" s="99"/>
      <c r="J129" s="99"/>
      <c r="K129" s="99"/>
    </row>
    <row r="130" spans="7:11" ht="19.5" customHeight="1">
      <c r="G130" s="99"/>
      <c r="H130" s="99"/>
      <c r="I130" s="99"/>
      <c r="J130" s="99"/>
      <c r="K130" s="99"/>
    </row>
    <row r="131" spans="7:11" ht="19.5" customHeight="1">
      <c r="G131" s="99"/>
      <c r="H131" s="99"/>
      <c r="I131" s="99"/>
      <c r="J131" s="99"/>
      <c r="K131" s="99"/>
    </row>
    <row r="132" spans="7:11" ht="19.5" customHeight="1">
      <c r="G132" s="99"/>
      <c r="H132" s="99"/>
      <c r="I132" s="99"/>
      <c r="J132" s="99"/>
      <c r="K132" s="99"/>
    </row>
    <row r="133" spans="7:11" ht="19.5" customHeight="1">
      <c r="G133" s="99"/>
      <c r="H133" s="99"/>
      <c r="I133" s="99"/>
      <c r="J133" s="99"/>
      <c r="K133" s="99"/>
    </row>
    <row r="134" spans="7:11" ht="19.5" customHeight="1">
      <c r="G134" s="99"/>
      <c r="H134" s="99"/>
      <c r="I134" s="99"/>
      <c r="J134" s="99"/>
      <c r="K134" s="99"/>
    </row>
    <row r="135" spans="7:11" ht="19.5" customHeight="1">
      <c r="G135" s="99"/>
      <c r="H135" s="99"/>
      <c r="I135" s="99"/>
      <c r="J135" s="99"/>
      <c r="K135" s="99"/>
    </row>
    <row r="136" spans="7:11" ht="19.5" customHeight="1">
      <c r="G136" s="99"/>
      <c r="H136" s="99"/>
      <c r="I136" s="99"/>
      <c r="J136" s="99"/>
      <c r="K136" s="99"/>
    </row>
    <row r="137" spans="7:11" ht="19.5" customHeight="1">
      <c r="G137" s="99"/>
      <c r="H137" s="99"/>
      <c r="I137" s="99"/>
      <c r="J137" s="99"/>
      <c r="K137" s="99"/>
    </row>
    <row r="138" spans="7:11" ht="19.5" customHeight="1">
      <c r="G138" s="99"/>
      <c r="H138" s="99"/>
      <c r="I138" s="99"/>
      <c r="J138" s="99"/>
      <c r="K138" s="99"/>
    </row>
    <row r="139" spans="7:11" ht="19.5" customHeight="1">
      <c r="G139" s="99"/>
      <c r="H139" s="99"/>
      <c r="I139" s="99"/>
      <c r="J139" s="99"/>
      <c r="K139" s="99"/>
    </row>
    <row r="140" spans="7:11" ht="19.5" customHeight="1">
      <c r="G140" s="99"/>
      <c r="H140" s="99"/>
      <c r="I140" s="99"/>
      <c r="J140" s="99"/>
      <c r="K140" s="99"/>
    </row>
    <row r="141" spans="7:11" ht="19.5" customHeight="1">
      <c r="G141" s="99"/>
      <c r="H141" s="99"/>
      <c r="I141" s="99"/>
      <c r="J141" s="99"/>
      <c r="K141" s="99"/>
    </row>
    <row r="142" spans="7:11" ht="19.5" customHeight="1">
      <c r="G142" s="99"/>
      <c r="H142" s="99"/>
      <c r="I142" s="99"/>
      <c r="J142" s="99"/>
      <c r="K142" s="99"/>
    </row>
    <row r="143" spans="7:11" ht="19.5" customHeight="1">
      <c r="G143" s="99"/>
      <c r="H143" s="99"/>
      <c r="I143" s="99"/>
      <c r="J143" s="99"/>
      <c r="K143" s="99"/>
    </row>
    <row r="144" spans="7:11" ht="19.5" customHeight="1">
      <c r="G144" s="99"/>
      <c r="H144" s="99"/>
      <c r="I144" s="99"/>
      <c r="J144" s="99"/>
      <c r="K144" s="99"/>
    </row>
    <row r="145" spans="7:11" ht="19.5" customHeight="1">
      <c r="G145" s="99"/>
      <c r="H145" s="99"/>
      <c r="I145" s="99"/>
      <c r="J145" s="99"/>
      <c r="K145" s="99"/>
    </row>
    <row r="146" spans="7:11" ht="19.5" customHeight="1">
      <c r="G146" s="99"/>
      <c r="H146" s="99"/>
      <c r="I146" s="99"/>
      <c r="J146" s="99"/>
      <c r="K146" s="99"/>
    </row>
    <row r="147" spans="7:11" ht="19.5" customHeight="1">
      <c r="G147" s="99"/>
      <c r="H147" s="99"/>
      <c r="I147" s="99"/>
      <c r="J147" s="99"/>
      <c r="K147" s="99"/>
    </row>
    <row r="148" spans="7:11" ht="19.5" customHeight="1">
      <c r="G148" s="99"/>
      <c r="H148" s="99"/>
      <c r="I148" s="99"/>
      <c r="J148" s="99"/>
      <c r="K148" s="99"/>
    </row>
    <row r="149" spans="7:11" ht="19.5" customHeight="1">
      <c r="G149" s="99"/>
      <c r="H149" s="99"/>
      <c r="I149" s="99"/>
      <c r="J149" s="99"/>
      <c r="K149" s="99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2018-09-24T07:46:12Z</dcterms:created>
  <dcterms:modified xsi:type="dcterms:W3CDTF">2018-09-24T07:55:08Z</dcterms:modified>
  <cp:category/>
  <cp:version/>
  <cp:contentType/>
  <cp:contentStatus/>
</cp:coreProperties>
</file>