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020" windowHeight="10056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bas1">'[19]data input'!#REF!</definedName>
    <definedName name="___bas2">'[19]data input'!#REF!</definedName>
    <definedName name="___bas3">'[19]data input'!#REF!</definedName>
    <definedName name="___BOP2">'[28]BoP'!#REF!</definedName>
    <definedName name="___CPI98">'[34]REER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'[20]Annual Tables'!#REF!</definedName>
    <definedName name="___PAG2">'[20]Index'!#REF!</definedName>
    <definedName name="___PAG3">'[20]Index'!#REF!</definedName>
    <definedName name="___PAG4">'[20]Index'!#REF!</definedName>
    <definedName name="___PAG5">'[20]Index'!#REF!</definedName>
    <definedName name="___PAG6">'[20]Index'!#REF!</definedName>
    <definedName name="___PPI97">'[34]REER Forecast'!#REF!</definedName>
    <definedName name="___RES2">'[28]RES'!#REF!</definedName>
    <definedName name="___rge1">#REF!</definedName>
    <definedName name="___som1">'[19]data input'!#REF!</definedName>
    <definedName name="___som2">'[19]data input'!#REF!</definedName>
    <definedName name="___som3">'[19]data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'[91]EU2DBase'!#REF!</definedName>
    <definedName name="__0absorc">'[7]Programa'!#REF!</definedName>
    <definedName name="__0c">'[7]Programa'!#REF!</definedName>
    <definedName name="__123Graph_ADEFINITION">'[8]NBM'!#REF!</definedName>
    <definedName name="__123Graph_ADEFINITION2">'[8]NBM'!#REF!</definedName>
    <definedName name="__123Graph_BDEFINITION">'[8]NBM'!#REF!</definedName>
    <definedName name="__123Graph_BDEFINITION2">'[8]NBM'!#REF!</definedName>
    <definedName name="__123Graph_BFITB2">'[9]FITB_all'!#REF!</definedName>
    <definedName name="__123Graph_BFITB3">'[9]FITB_all'!#REF!</definedName>
    <definedName name="__123Graph_BGDP">'[10]Quarterly Program'!#REF!</definedName>
    <definedName name="__123Graph_BMONEY">'[10]Quarterly Program'!#REF!</definedName>
    <definedName name="__123Graph_BTBILL2">'[9]FITB_all'!#REF!</definedName>
    <definedName name="__123Graph_CDEFINITION2">'[11]NBM'!#REF!</definedName>
    <definedName name="__123Graph_DDEFINITION2">'[11]NBM'!#REF!</definedName>
    <definedName name="__bas1">'[19]data input'!#REF!</definedName>
    <definedName name="__bas2">'[19]data input'!#REF!</definedName>
    <definedName name="__bas3">'[19]data input'!#REF!</definedName>
    <definedName name="__BOP1">#REF!</definedName>
    <definedName name="__BOP2">'[28]BoP'!#REF!</definedName>
    <definedName name="__CPI98">'[34]REER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'[20]Annual Tables'!#REF!</definedName>
    <definedName name="__PAG2">'[20]Index'!#REF!</definedName>
    <definedName name="__PAG3">'[20]Index'!#REF!</definedName>
    <definedName name="__PAG4">'[20]Index'!#REF!</definedName>
    <definedName name="__PAG5">'[20]Index'!#REF!</definedName>
    <definedName name="__PAG6">'[20]Index'!#REF!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'[34]REER Forecast'!#REF!</definedName>
    <definedName name="__prt1">#REF!</definedName>
    <definedName name="__prt2">#REF!</definedName>
    <definedName name="__rep1">#REF!</definedName>
    <definedName name="__rep2">#REF!</definedName>
    <definedName name="__RES2">'[28]RES'!#REF!</definedName>
    <definedName name="__rge1">#REF!</definedName>
    <definedName name="__s92">NA()</definedName>
    <definedName name="__som1">'[19]data input'!#REF!</definedName>
    <definedName name="__som2">'[19]data input'!#REF!</definedName>
    <definedName name="__som3">'[19]data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'[18]INT_RATES_old'!$A$1:$I$34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'[91]EU2DBase'!$C$1:$F$196</definedName>
    <definedName name="__UKR2">'[91]EU2DBase'!$G$1:$U$196</definedName>
    <definedName name="__UKR3">'[91]EU2DBase'!#REF!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'[13]Assumptions'!#REF!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'[13]Assumptions'!#REF!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'[18]INT_RATES_old'!$A$1:$I$34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'[91]EU2DBase'!$C$1:$F$196</definedName>
    <definedName name="_UKR2">'[91]EU2DBase'!$G$1:$U$196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'[14]LINK'!$A$1:$A$42</definedName>
    <definedName name="a_11">WEO '[14]LINK'!$A$1:$A$42</definedName>
    <definedName name="a_14">#REF!</definedName>
    <definedName name="a_15">WEO '[14]LINK'!$A$1:$A$42</definedName>
    <definedName name="a_17">WEO '[14]LINK'!$A$1:$A$42</definedName>
    <definedName name="a_2">#REF!</definedName>
    <definedName name="a_20">WEO '[14]LINK'!$A$1:$A$42</definedName>
    <definedName name="a_22">WEO '[14]LINK'!$A$1:$A$42</definedName>
    <definedName name="a_24">WEO '[14]LINK'!$A$1:$A$42</definedName>
    <definedName name="a_25">#REF!</definedName>
    <definedName name="a_28">WEO '[14]LINK'!$A$1:$A$42</definedName>
    <definedName name="a_37">WEO '[14]LINK'!$A$1:$A$42</definedName>
    <definedName name="a_38">WEO '[14]LINK'!$A$1:$A$42</definedName>
    <definedName name="a_46">WEO '[14]LINK'!$A$1:$A$42</definedName>
    <definedName name="a_47">WEO '[14]LINK'!$A$1:$A$42</definedName>
    <definedName name="a_49">WEO '[14]LINK'!$A$1:$A$42</definedName>
    <definedName name="a_54">WEO '[14]LINK'!$A$1:$A$42</definedName>
    <definedName name="a_55">WEO '[14]LINK'!$A$1:$A$42</definedName>
    <definedName name="a_56">WEO '[14]LINK'!$A$1:$A$42</definedName>
    <definedName name="a_57">WEO '[14]LINK'!$A$1:$A$42</definedName>
    <definedName name="a_61">WEO '[14]LINK'!$A$1:$A$42</definedName>
    <definedName name="a_64">WEO '[14]LINK'!$A$1:$A$42</definedName>
    <definedName name="a_65">WEO '[14]LINK'!$A$1:$A$42</definedName>
    <definedName name="a_66">WEO '[14]LINK'!$A$1:$A$42</definedName>
    <definedName name="a47">WEO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'[18]BNKLOANS_old'!$A$1:$F$40</definedName>
    <definedName name="bas1">'[19]data input'!#REF!</definedName>
    <definedName name="bas2">'[19]data input'!#REF!</definedName>
    <definedName name="bas3">'[19]data input'!#REF!</definedName>
    <definedName name="BASDAT">'[20]Annual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'[19]data input'!#REF!</definedName>
    <definedName name="BasicData">#REF!</definedName>
    <definedName name="basII">'[19]data input'!#REF!</definedName>
    <definedName name="basIII">'[19]data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'[28]BoP'!#REF!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'[18]CBANK_old'!$A$1:$M$48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'[14]LINK'!$A$1:$A$42</definedName>
    <definedName name="CHART2_11">#REF!</definedName>
    <definedName name="chart2_15">WEO '[14]LINK'!$A$1:$A$42</definedName>
    <definedName name="chart2_17">WEO '[14]LINK'!$A$1:$A$42</definedName>
    <definedName name="chart2_20">WEO '[14]LINK'!$A$1:$A$42</definedName>
    <definedName name="chart2_22">WEO '[14]LINK'!$A$1:$A$42</definedName>
    <definedName name="chart2_24">WEO '[14]LINK'!$A$1:$A$42</definedName>
    <definedName name="chart2_28">WEO '[14]LINK'!$A$1:$A$42</definedName>
    <definedName name="chart2_37">WEO '[14]LINK'!$A$1:$A$42</definedName>
    <definedName name="chart2_38">WEO '[14]LINK'!$A$1:$A$42</definedName>
    <definedName name="chart2_46">WEO '[14]LINK'!$A$1:$A$42</definedName>
    <definedName name="chart2_47">WEO '[14]LINK'!$A$1:$A$42</definedName>
    <definedName name="chart2_49">WEO '[14]LINK'!$A$1:$A$42</definedName>
    <definedName name="chart2_54">WEO '[14]LINK'!$A$1:$A$42</definedName>
    <definedName name="chart2_55">WEO '[14]LINK'!$A$1:$A$42</definedName>
    <definedName name="chart2_56">WEO '[14]LINK'!$A$1:$A$42</definedName>
    <definedName name="chart2_57">WEO '[14]LINK'!$A$1:$A$42</definedName>
    <definedName name="chart2_61">WEO '[14]LINK'!$A$1:$A$42</definedName>
    <definedName name="chart2_64">WEO '[14]LINK'!$A$1:$A$42</definedName>
    <definedName name="chart2_65">WEO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'[34]REER Forecast'!#REF!</definedName>
    <definedName name="CPIindex">'[34]REER Forecast'!#REF!</definedName>
    <definedName name="CPImonth">'[34]REER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'[43]EU2DBase'!$B$14:$B$31</definedName>
    <definedName name="DATESATKM">#REF!</definedName>
    <definedName name="DATESM">'[43]EU2DBase'!$B$88:$B$196</definedName>
    <definedName name="DATESMTKM">#REF!</definedName>
    <definedName name="DATESQ">'[43]EU2DBase'!$B$49:$B$72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'[44]Debt_Total'!#REF!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'[45]NPV_base'!#REF!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'[46]Contents'!$B$78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'[47]WEO LINK'!#REF!</definedName>
    <definedName name="EDN_11">'[48]WEO LINK'!#REF!</definedName>
    <definedName name="EDN_66">'[48]WEO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'[46]Contents'!$B$73</definedName>
    <definedName name="EDSSDESCRIPTOR_14">#REF!</definedName>
    <definedName name="EDSSDESCRIPTOR_25">#REF!</definedName>
    <definedName name="EDSSDESCRIPTOR_28">#REF!</definedName>
    <definedName name="EDSSFILE">'[46]Contents'!$B$77</definedName>
    <definedName name="EDSSFILE_14">#REF!</definedName>
    <definedName name="EDSSFILE_25">#REF!</definedName>
    <definedName name="EDSSFILE_28">#REF!</definedName>
    <definedName name="EDSSNAME">'[46]Contents'!$B$72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'[46]Contents'!$B$81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'[46]Contents'!$B$74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'[18]EMPLOY_old'!$A$1:$I$52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'[49]C'!$P$428:$T$428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'[50]Q5'!$A:$C,'[50]Q5'!$1:$7</definedName>
    <definedName name="Exch.Rate">#REF!</definedName>
    <definedName name="Exch_Rate">#REF!</definedName>
    <definedName name="exchrate">#REF!</definedName>
    <definedName name="ExitWRS">'[51]Main'!$AB$27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'[52]Q'!$D$52:$O$103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'[92]Index'!$C$21</definedName>
    <definedName name="FISUM">#REF!</definedName>
    <definedName name="FK_6_65">WEO '[14]LINK'!$A$1:$A$42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'[19]data input'!#REF!</definedName>
    <definedName name="fsan2">'[19]data input'!#REF!</definedName>
    <definedName name="fsan3">'[19]data input'!#REF!</definedName>
    <definedName name="fsI">'[19]data input'!#REF!</definedName>
    <definedName name="fsII">'[19]data input'!#REF!</definedName>
    <definedName name="fsIII">'[19]data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'[45]NPV_base'!#REF!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'[28]Input'!#REF!</definedName>
    <definedName name="INPUT_4">'[28]Input'!#REF!</definedName>
    <definedName name="int">#REF!</definedName>
    <definedName name="INTER_CRED">#REF!</definedName>
    <definedName name="INTER_DEPO">#REF!</definedName>
    <definedName name="INTEREST">'[18]INT_RATES_old'!$A$1:$I$35</definedName>
    <definedName name="Interest_IDA">#REF!</definedName>
    <definedName name="Interest_NC">'[45]NPV_base'!#REF!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'[18]LABORMKT_OLD'!$A$1:$O$39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'[18]MAINCOM_old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'[52]EU'!$BS$29:$CB$88</definedName>
    <definedName name="Maturity_IDA">#REF!</definedName>
    <definedName name="Maturity_NC">'[45]NPV_base'!#REF!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'[60]Q2'!$E$63:$AH$63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'[20]Annual Raw Data'!#REF!</definedName>
    <definedName name="mflowsa">mflowsa</definedName>
    <definedName name="mflowsq">mflowsq</definedName>
    <definedName name="mgoods">'[25]CAgds'!$D$14:$BO$14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'[15]monimp'!$A$88:$F$92</definedName>
    <definedName name="MIMPALL">'[15]monimp'!$A$67:$F$88</definedName>
    <definedName name="minc">'[25]CAinc'!$D$14:$BO$14</definedName>
    <definedName name="minc_11">'[61]CAinc'!$D$14:$BO$14</definedName>
    <definedName name="MISC3">#REF!</definedName>
    <definedName name="MISC4">'[28]OUTPUT'!#REF!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'[18]MSURVEY_old'!$A$1:$I$54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'[20]Annual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'[43]EU2DBase'!#REF!</definedName>
    <definedName name="NAMESM">'[43]EU2DBase'!#REF!</definedName>
    <definedName name="NAMESQ">'[43]EU2DBase'!#REF!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'[60]Q2'!$E$47:$AH$47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'[15]junk'!$A$108:$F$137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'[20]Index'!#REF!</definedName>
    <definedName name="PAG3">'[20]Index'!#REF!</definedName>
    <definedName name="PAG4">'[20]Index'!#REF!</definedName>
    <definedName name="PAG5">'[20]Index'!#REF!</definedName>
    <definedName name="PAG6">'[20]Index'!#REF!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'[34]REER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2'!$A$2:$M$58</definedName>
    <definedName name="PRINT_AREA_MI">'[43]EU2DBase'!$C$12:$U$156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2'!$4:$10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'[51]Links'!$A$1:$F$33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'[70]2001_02 Debt Service :Debtind'!$B$2:$J$72</definedName>
    <definedName name="PROJ">'[70]MT_Low:XMS'!$B$2:$N$57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'[15]real'!$A$1:$V$98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'[20]Quarterly Raw Data'!#REF!</definedName>
    <definedName name="QTAB7">'[20]Quarterly MacroFlow'!#REF!</definedName>
    <definedName name="QTAB7A">'[20]Quarterly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'[14]LINK'!$A$1:$A$42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'[46]Contents'!$B$79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'[28]RES'!#REF!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'[51]Main'!$AB$28</definedName>
    <definedName name="rngDepartmentDrive">'[51]Main'!$AB$25</definedName>
    <definedName name="rngEMailAddress">'[51]Main'!$AB$22</definedName>
    <definedName name="rngErrorSort">'[51]ErrCheck'!$A$4</definedName>
    <definedName name="rngLastSave">'[51]Main'!$G$21</definedName>
    <definedName name="rngLastSent">'[51]Main'!$G$20</definedName>
    <definedName name="rngLastUpdate">'[51]Links'!$D$2</definedName>
    <definedName name="rngNeedsUpdate">'[51]Links'!$E$2</definedName>
    <definedName name="rngNews">'[51]Main'!$AB$29</definedName>
    <definedName name="RNGNM">#REF!</definedName>
    <definedName name="rngQuestChecked">'[51]ErrCheck'!$A$3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'[13]Output data'!#REF!</definedName>
    <definedName name="SEK">#REF!</definedName>
    <definedName name="SEL_AGRI">'[18]AGRI_old'!$A$1:$S$22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'[19]data input'!#REF!</definedName>
    <definedName name="som2">'[19]data input'!#REF!</definedName>
    <definedName name="som3">'[19]data input'!#REF!</definedName>
    <definedName name="somI">'[19]data input'!#REF!</definedName>
    <definedName name="somII">'[19]data input'!#REF!</definedName>
    <definedName name="somIII">'[19]data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'[13]Output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'[19]data input'!#REF!</definedName>
    <definedName name="stat2">'[19]data input'!#REF!</definedName>
    <definedName name="stat3">'[19]data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'[19]data input'!#REF!</definedName>
    <definedName name="statII">'[19]data input'!#REF!</definedName>
    <definedName name="statIII">'[19]data input'!#REF!</definedName>
    <definedName name="statt">'[19]data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'[18]INT_RATES_old'!$A$1:$I$34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'[20]Annual Tables'!#REF!</definedName>
    <definedName name="TAB6B">'[20]Annual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'[18]MSURVEY_old'!$A$1:$H$52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'[18]SEI_OLD'!$A$1:$G$59</definedName>
    <definedName name="Table_1___Armenia__Selected_Economic_Indicators">'[18]SEI_OLD'!$A$1:$G$59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'[18]LABORMKT_OLD'!$A$1:$O$37</definedName>
    <definedName name="Table_10____Mozambique____Medium_Term_External_Debt__1997_2015">#REF!</definedName>
    <definedName name="Table_10__Armenia___Labor_Market_Indicators__1994_99__1">'[18]LABORMKT_OLD'!$A$1:$O$37</definedName>
    <definedName name="table_11">#REF!</definedName>
    <definedName name="Table_11._Armenia___Average_Monthly_Wages_in_the_State_Sector__1994_99__1">'[18]WAGES_old'!$A$1:$F$63</definedName>
    <definedName name="Table_11__Armenia___Average_Monthly_Wages_in_the_State_Sector__1994_99__1">'[18]WAGES_old'!$A$1:$F$63</definedName>
    <definedName name="Table_12.__Armenia__Labor_Force__Employment__and_Unemployment__1994_99">'[18]EMPLOY_old'!$A$1:$H$53</definedName>
    <definedName name="Table_12___Armenia__Labor_Force__Employment__and_Unemployment__1994_99">'[18]EMPLOY_old'!$A$1:$H$53</definedName>
    <definedName name="Table_13._Armenia___Employment_in_the_Public_Sector__1994_99">'[18]EMPL_PUBL_old'!$A$1:$F$27</definedName>
    <definedName name="Table_13__Armenia___Employment_in_the_Public_Sector__1994_99">'[18]EMPL_PUBL_old'!$A$1:$F$27</definedName>
    <definedName name="Table_14">#REF!</definedName>
    <definedName name="Table_14._Armenia___Budgetary_Sector_Employment__1994_99">'[18]EMPL_BUDG_old'!$A$1:$K$17</definedName>
    <definedName name="Table_14__Armenia___Budgetary_Sector_Employment__1994_99">'[18]EMPL_BUDG_old'!$A$1:$K$17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'[18]EXPEN_old'!$A$1:$F$25</definedName>
    <definedName name="Table_19__Armenia___Distribution_of_Current_Expenditures_in_the_Consolidated_Government_Budget__1994_99">'[18]EXPEN_old'!$A$1:$F$25</definedName>
    <definedName name="Table_2.__Armenia___Real_Gross_Domestic_Product_Growth__1994_99">'[18]NGDP_R_old'!$A$1:$L$35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'[18]NGDP_R_old'!$A$1:$L$35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'[18]TAX_REV_old'!$A$1:$F$24</definedName>
    <definedName name="Table_20__Armenia___Composition_of_Tax_Revenues_in_Consolidated_Government_Budget__1994_99">'[18]TAX_REV_old'!$A$1:$F$24</definedName>
    <definedName name="Table_21._Armenia___Accounts_of_the_Central_Bank__1994_99">'[18]CBANK_old'!$A$1:$U$46</definedName>
    <definedName name="Table_21__Armenia___Accounts_of_the_Central_Bank__1994_99">'[18]CBANK_old'!$A$1:$U$46</definedName>
    <definedName name="Table_22._Armenia___Monetary_Survey__1994_99">'[18]MSURVEY_old'!$A$1:$Q$52</definedName>
    <definedName name="Table_22__Armenia___Monetary_Survey__1994_99">'[18]MSURVEY_old'!$A$1:$Q$52</definedName>
    <definedName name="Table_23._Armenia___Commercial_Banks___Interest_Rates_for_Loans_and_Deposits_in_Drams_and_U.S._Dollars__1996_99">'[18]INT_RATES_old'!$A$1:$R$32</definedName>
    <definedName name="Table_23__Armenia___Commercial_Banks___Interest_Rates_for_Loans_and_Deposits_in_Drams_and_U_S__Dollars__1996_99">'[18]INT_RATES_old'!$A$1:$R$32</definedName>
    <definedName name="Table_24._Armenia___Treasury_Bills__1995_99">'[18]Tbill_old'!$A$1:$U$31</definedName>
    <definedName name="Table_24__Armenia___Treasury_Bills__1995_99">'[18]Tbill_old'!$A$1:$U$31</definedName>
    <definedName name="Table_25">#REF!</definedName>
    <definedName name="Table_25._Armenia___Quarterly_Balance_of_Payments_and_External_Financing__1995_99">'[18]BOP_Q_OLD'!$A$1:$F$74</definedName>
    <definedName name="Table_25__Armenia___Quarterly_Balance_of_Payments_and_External_Financing__1995_99">'[18]BOP_Q_OLD'!$A$1:$F$74</definedName>
    <definedName name="Table_26._Armenia___Summary_External_Debt_Data__1995_99">'[18]EXTDEBT_OLD'!$A$1:$F$45</definedName>
    <definedName name="Table_26__Armenia___Summary_External_Debt_Data__1995_99">'[18]EXTDEBT_OLD'!$A$1:$F$45</definedName>
    <definedName name="Table_27.__Armenia___Commodity_Composition_of_Trade__1995_99">'[18]COMP_TRADE'!$A$1:$F$29</definedName>
    <definedName name="Table_27___Armenia___Commodity_Composition_of_Trade__1995_99">'[18]COMP_TRADE'!$A$1:$F$29</definedName>
    <definedName name="Table_28._Armenia___Direction_of_Trade__1995_99">'[18]DOT'!$A$1:$F$66</definedName>
    <definedName name="Table_28__Armenia___Direction_of_Trade__1995_99">'[18]DOT'!$A$1:$F$66</definedName>
    <definedName name="Table_29._Armenia___Incorporatized_and_Partially_Privatized_Enterprises__1994_99">'[18]PRIVATE_OLD'!$A$1:$G$29</definedName>
    <definedName name="Table_29__Armenia___Incorporatized_and_Partially_Privatized_Enterprises__1994_99">'[18]PRIVATE_OLD'!$A$1:$G$29</definedName>
    <definedName name="Table_3.__Armenia_Quarterly_Real_GDP_1997_99">'[18]GDP_q_old'!$A$1:$P$31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'[18]GDP_q_old'!$A$1:$P$31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'[18]BNKIND_old'!$A$1:$M$16</definedName>
    <definedName name="Table_30__Armenia___Banking_System_Indicators__1997_99">'[18]BNKIND_old'!$A$1:$M$16</definedName>
    <definedName name="Table_31._Armenia___Banking_Sector_Loans__1996_99">'[18]BNKLOANS_old'!$A$1:$O$40</definedName>
    <definedName name="Table_31__Armenia___Banking_Sector_Loans__1996_99">'[18]BNKLOANS_old'!$A$1:$O$40</definedName>
    <definedName name="Table_32._Armenia___Total_Electricity_Generation__Distribution_and_Collection__1994_99">'[18]ELECTR_old'!$A$1:$F$51</definedName>
    <definedName name="Table_32__Armenia___Total_Electricity_Generation__Distribution_and_Collection__1994_99">'[18]ELECTR_old'!$A$1:$F$51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'[18]taxrevSum'!$A$1:$F$52</definedName>
    <definedName name="Table_34__General_Government_Tax_Revenue_Performance_in_Armenia_and_Comparator_Countries_1995___1998_1">'[18]taxrevSum'!$A$1:$F$52</definedName>
    <definedName name="Table_4.__Moldova____Monetary_Survey_and_Projections__1994_98_1">#REF!</definedName>
    <definedName name="Table_4._Armenia___Gross_Domestic_Product__1994_99">'[18]NGDP_old'!$A$1:$O$33</definedName>
    <definedName name="Table_4___Moldova____Monetary_Survey_and_Projections__1994_98_1">#REF!</definedName>
    <definedName name="Table_4__Armenia___Gross_Domestic_Product__1994_99">'[18]NGDP_old'!$A$1:$O$33</definedName>
    <definedName name="Table_4SR">#REF!</definedName>
    <definedName name="Table_5._Armenia___Production_of_Selected_Agricultural_Products__1994_99">'[18]AGRI_old'!$A$1:$S$22</definedName>
    <definedName name="Table_5__Armenia___Production_of_Selected_Agricultural_Products__1994_99">'[18]AGRI_old'!$A$1:$S$22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'[18]INDCOM_old'!$A$1:$L$31</definedName>
    <definedName name="Table_6___Moldova__Balance_of_Payments__1994_98">#REF!</definedName>
    <definedName name="Table_6__Armenia___Production_of_Selected_Industrial_Commodities__1994_99">'[18]INDCOM_old'!$A$1:$L$31</definedName>
    <definedName name="Table_7._Armenia___Consumer_Prices__1994_99">'[18]CPI_old'!$A$1:$I$102</definedName>
    <definedName name="Table_7__Armenia___Consumer_Prices__1994_99">'[18]CPI_old'!$A$1:$I$102</definedName>
    <definedName name="Table_8.__Armenia___Selected_Energy_Prices__1994_99__1">'[18]ENERGY_old'!$A$1:$AF$25</definedName>
    <definedName name="Table_8___Armenia___Selected_Energy_Prices__1994_99__1">'[18]ENERGY_old'!$A$1:$AF$25</definedName>
    <definedName name="Table_9._Armenia___Regulated_Prices_for_Main_Commodities_and_Services__1994_99__1">'[18]MAINCOM_old '!$A$1:$H$20</definedName>
    <definedName name="Table_9__Armenia___Regulated_Prices_for_Main_Commodities_and_Services__1994_99__1">'[18]MAINCOM_old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'[51]ErrCheck'!$A$3:$E$5</definedName>
    <definedName name="tblLinks">'[51]Links'!$A$4:$F$33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'[28]Trade'!#REF!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'[18]INT_RATES_old'!$A$1:$A$33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'[43]EU2DBase'!$C$1:$F$196</definedName>
    <definedName name="UKR2">'[43]EU2DBase'!$G$1:$U$196</definedName>
    <definedName name="UKR3">'[43]EU2DBase'!#REF!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'[46]Contents'!$B$80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'[18]WAGES_old'!$A$1:$G$62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'[34]REER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'[61]CAgds'!$D$12:$BO$12</definedName>
    <definedName name="XGS">#REF!</definedName>
    <definedName name="xinc">'[25]CAinc'!$D$12:$BO$12</definedName>
    <definedName name="xinc_11">'[61]CAinc'!$D$12:$BO$12</definedName>
    <definedName name="xnfs">'[25]CAnfs'!$D$12:$BO$12</definedName>
    <definedName name="xnfs_11">'[61]CAnfs'!$D$12:$BO$12</definedName>
    <definedName name="XOF">#REF!</definedName>
    <definedName name="xr">#REF!</definedName>
    <definedName name="xxWRS_1">WEO '[14]LINK'!$A$1:$A$42</definedName>
    <definedName name="xxWRS_1_15">WEO '[14]LINK'!$A$1:$A$42</definedName>
    <definedName name="xxWRS_1_17">WEO '[14]LINK'!$A$1:$A$42</definedName>
    <definedName name="xxWRS_1_2">#REF!</definedName>
    <definedName name="xxWRS_1_20">WEO '[14]LINK'!$A$1:$A$42</definedName>
    <definedName name="xxWRS_1_22">WEO '[14]LINK'!$A$1:$A$42</definedName>
    <definedName name="xxWRS_1_24">WEO '[14]LINK'!$A$1:$A$42</definedName>
    <definedName name="xxWRS_1_28">WEO '[14]LINK'!$A$1:$A$42</definedName>
    <definedName name="xxWRS_1_37">WEO '[14]LINK'!$A$1:$A$42</definedName>
    <definedName name="xxWRS_1_38">WEO '[14]LINK'!$A$1:$A$42</definedName>
    <definedName name="xxWRS_1_46">WEO '[14]LINK'!$A$1:$A$42</definedName>
    <definedName name="xxWRS_1_47">WEO '[14]LINK'!$A$1:$A$42</definedName>
    <definedName name="xxWRS_1_49">WEO '[14]LINK'!$A$1:$A$42</definedName>
    <definedName name="xxWRS_1_54">WEO '[14]LINK'!$A$1:$A$42</definedName>
    <definedName name="xxWRS_1_55">WEO '[14]LINK'!$A$1:$A$42</definedName>
    <definedName name="xxWRS_1_56">WEO '[14]LINK'!$A$1:$A$42</definedName>
    <definedName name="xxWRS_1_57">WEO '[14]LINK'!$A$1:$A$42</definedName>
    <definedName name="xxWRS_1_61">WEO '[14]LINK'!$A$1:$A$42</definedName>
    <definedName name="xxWRS_1_63">WEO '[14]LINK'!$A$1:$A$42</definedName>
    <definedName name="xxWRS_1_64">WEO '[14]LINK'!$A$1:$A$42</definedName>
    <definedName name="xxWRS_1_65">WEO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<sst xmlns="http://schemas.openxmlformats.org/spreadsheetml/2006/main" count="56" uniqueCount="52">
  <si>
    <t xml:space="preserve"> EXECUŢIA BUGETULUI GENERAL CONSOLIDAT </t>
  </si>
  <si>
    <t xml:space="preserve"> Realizari 1.01.-31.08. 2014</t>
  </si>
  <si>
    <t>Realizari 1.01.-31.08.2015</t>
  </si>
  <si>
    <t xml:space="preserve"> Diferenţe    2015
   faţă de      2014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</si>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</sst>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7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[&gt;=0]#,##0.0;[&lt;=0]\-#,##0.0;?0.0"/>
    <numFmt numFmtId="220" formatCode="[Black]#,##0;[Black]\-#,##0;;"/>
    <numFmt numFmtId="221" formatCode="#,##0.00_);\(#,##0.00\)"/>
    <numFmt numFmtId="222" formatCode="_-* #,##0.000\ _l_e_i_-;\-* #,##0.000\ _l_e_i_-;_-* &quot;-&quot;??\ _l_e_i_-;_-@_-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"/>
  </numFmts>
  <fonts count="8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181" fontId="1" fillId="20" borderId="0" applyBorder="0" applyAlignment="0" applyProtection="0"/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43" fontId="0" fillId="0" borderId="0" applyFill="0" applyBorder="0" applyAlignment="0" applyProtection="0"/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41" fontId="0" fillId="0" borderId="0" applyFill="0" applyBorder="0" applyAlignment="0" applyProtection="0"/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10" fillId="4" borderId="0" applyNumberFormat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89" fontId="39" fillId="0" borderId="0">
      <alignment/>
      <protection locked="0"/>
    </xf>
    <xf numFmtId="189" fontId="39" fillId="0" borderId="0">
      <alignment/>
      <protection locked="0"/>
    </xf>
    <xf numFmtId="181" fontId="40" fillId="0" borderId="0" applyFill="0" applyBorder="0" applyAlignment="0" applyProtection="0"/>
    <xf numFmtId="181" fontId="4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3" fontId="1" fillId="0" borderId="0" applyFill="0" applyBorder="0" applyAlignment="0" applyProtection="0"/>
    <xf numFmtId="220" fontId="1" fillId="0" borderId="0" applyFill="0" applyBorder="0" applyAlignment="0" applyProtection="0"/>
    <xf numFmtId="220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08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4" fillId="30" borderId="0" xfId="303" applyNumberFormat="1" applyFont="1" applyFill="1" applyBorder="1" applyAlignment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0" fontId="75" fillId="8" borderId="0" xfId="0" applyFont="1" applyFill="1" applyBorder="1" applyAlignment="1" quotePrefix="1">
      <alignment horizontal="center" wrapText="1"/>
    </xf>
    <xf numFmtId="0" fontId="75" fillId="8" borderId="0" xfId="0" applyFont="1" applyFill="1" applyBorder="1" applyAlignment="1">
      <alignment horizontal="center" wrapText="1"/>
    </xf>
    <xf numFmtId="165" fontId="76" fillId="30" borderId="0" xfId="0" applyNumberFormat="1" applyFont="1" applyFill="1" applyBorder="1" applyAlignment="1" applyProtection="1">
      <alignment horizontal="center"/>
      <protection locked="0"/>
    </xf>
    <xf numFmtId="165" fontId="77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0" fontId="74" fillId="0" borderId="21" xfId="303" applyFont="1" applyFill="1" applyBorder="1" applyAlignment="1" quotePrefix="1">
      <alignment horizontal="center" vertical="center" wrapText="1"/>
      <protection/>
    </xf>
    <xf numFmtId="0" fontId="0" fillId="0" borderId="21" xfId="0" applyFont="1" applyBorder="1" applyAlignment="1">
      <alignment/>
    </xf>
    <xf numFmtId="0" fontId="74" fillId="0" borderId="21" xfId="303" applyFont="1" applyFill="1" applyBorder="1" applyAlignment="1" quotePrefix="1">
      <alignment horizontal="center" vertical="center" wrapText="1"/>
      <protection/>
    </xf>
    <xf numFmtId="165" fontId="74" fillId="30" borderId="21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21" xfId="0" applyNumberFormat="1" applyFont="1" applyFill="1" applyBorder="1" applyAlignment="1">
      <alignment horizontal="center" vertical="center" wrapText="1"/>
    </xf>
    <xf numFmtId="165" fontId="74" fillId="30" borderId="21" xfId="0" applyNumberFormat="1" applyFont="1" applyFill="1" applyBorder="1" applyAlignment="1" quotePrefix="1">
      <alignment horizontal="center" vertical="center" wrapText="1"/>
    </xf>
    <xf numFmtId="165" fontId="74" fillId="30" borderId="21" xfId="0" applyNumberFormat="1" applyFont="1" applyFill="1" applyBorder="1" applyAlignment="1" quotePrefix="1">
      <alignment horizontal="center" vertical="center" wrapText="1"/>
    </xf>
    <xf numFmtId="0" fontId="74" fillId="0" borderId="21" xfId="303" applyFont="1" applyFill="1" applyBorder="1" applyAlignment="1">
      <alignment horizontal="center" vertical="center" wrapText="1"/>
      <protection/>
    </xf>
    <xf numFmtId="0" fontId="74" fillId="0" borderId="20" xfId="303" applyFont="1" applyFill="1" applyBorder="1" applyAlignment="1" quotePrefix="1">
      <alignment vertical="center" wrapText="1"/>
      <protection/>
    </xf>
    <xf numFmtId="165" fontId="75" fillId="30" borderId="22" xfId="0" applyNumberFormat="1" applyFont="1" applyFill="1" applyBorder="1" applyAlignment="1" applyProtection="1">
      <alignment horizontal="center"/>
      <protection locked="0"/>
    </xf>
    <xf numFmtId="0" fontId="25" fillId="0" borderId="22" xfId="303" applyFont="1" applyFill="1" applyBorder="1" applyAlignment="1">
      <alignment horizontal="center"/>
      <protection/>
    </xf>
    <xf numFmtId="165" fontId="25" fillId="30" borderId="22" xfId="0" applyNumberFormat="1" applyFont="1" applyFill="1" applyBorder="1" applyAlignment="1" applyProtection="1">
      <alignment horizontal="center" wrapText="1"/>
      <protection locked="0"/>
    </xf>
    <xf numFmtId="165" fontId="25" fillId="30" borderId="0" xfId="0" applyNumberFormat="1" applyFont="1" applyFill="1" applyBorder="1" applyAlignment="1" applyProtection="1">
      <alignment horizontal="center" wrapText="1"/>
      <protection locked="0"/>
    </xf>
    <xf numFmtId="0" fontId="25" fillId="0" borderId="22" xfId="303" applyFont="1" applyFill="1" applyBorder="1" applyAlignment="1">
      <alignment horizontal="right"/>
      <protection/>
    </xf>
    <xf numFmtId="0" fontId="25" fillId="0" borderId="22" xfId="303" applyFont="1" applyFill="1" applyBorder="1" applyAlignment="1">
      <alignment horizontal="center" wrapText="1"/>
      <protection/>
    </xf>
    <xf numFmtId="0" fontId="74" fillId="0" borderId="22" xfId="303" applyFont="1" applyFill="1" applyBorder="1" applyAlignment="1" quotePrefix="1">
      <alignment vertical="center" wrapText="1"/>
      <protection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2" fillId="30" borderId="23" xfId="0" applyNumberFormat="1" applyFont="1" applyFill="1" applyBorder="1" applyAlignment="1" applyProtection="1">
      <alignment horizontal="center" vertical="center"/>
      <protection locked="0"/>
    </xf>
    <xf numFmtId="165" fontId="74" fillId="30" borderId="23" xfId="0" applyNumberFormat="1" applyFont="1" applyFill="1" applyBorder="1" applyAlignment="1" applyProtection="1">
      <alignment horizontal="center" vertical="center"/>
      <protection locked="0"/>
    </xf>
    <xf numFmtId="49" fontId="74" fillId="0" borderId="23" xfId="303" applyNumberFormat="1" applyFont="1" applyFill="1" applyBorder="1" applyAlignment="1">
      <alignment horizontal="center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4" borderId="0" xfId="0" applyNumberFormat="1" applyFont="1" applyFill="1" applyBorder="1" applyAlignment="1" applyProtection="1">
      <alignment horizontal="left" vertical="center"/>
      <protection locked="0"/>
    </xf>
    <xf numFmtId="165" fontId="74" fillId="4" borderId="0" xfId="303" applyNumberFormat="1" applyFont="1" applyFill="1" applyBorder="1" applyAlignment="1">
      <alignment horizontal="right"/>
      <protection/>
    </xf>
    <xf numFmtId="165" fontId="74" fillId="4" borderId="0" xfId="0" applyNumberFormat="1" applyFont="1" applyFill="1" applyBorder="1" applyAlignment="1" applyProtection="1">
      <alignment horizontal="right" vertical="center"/>
      <protection locked="0"/>
    </xf>
    <xf numFmtId="49" fontId="74" fillId="4" borderId="0" xfId="303" applyNumberFormat="1" applyFont="1" applyFill="1" applyBorder="1" applyAlignment="1">
      <alignment horizontal="right"/>
      <protection/>
    </xf>
    <xf numFmtId="165" fontId="72" fillId="0" borderId="0" xfId="0" applyNumberFormat="1" applyFont="1" applyFill="1" applyBorder="1" applyAlignment="1" applyProtection="1">
      <alignment horizontal="center" vertical="center"/>
      <protection locked="0"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49" fontId="74" fillId="0" borderId="0" xfId="303" applyNumberFormat="1" applyFont="1" applyFill="1" applyBorder="1" applyAlignment="1">
      <alignment horizontal="center"/>
      <protection/>
    </xf>
    <xf numFmtId="165" fontId="74" fillId="8" borderId="0" xfId="0" applyNumberFormat="1" applyFont="1" applyFill="1" applyBorder="1" applyAlignment="1" applyProtection="1">
      <alignment horizontal="left"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/>
    </xf>
    <xf numFmtId="172" fontId="78" fillId="8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vertical="center"/>
      <protection/>
    </xf>
    <xf numFmtId="172" fontId="78" fillId="30" borderId="0" xfId="0" applyNumberFormat="1" applyFont="1" applyFill="1" applyBorder="1" applyAlignment="1" applyProtection="1">
      <alignment horizontal="right" vertical="center"/>
      <protection locked="0"/>
    </xf>
    <xf numFmtId="172" fontId="78" fillId="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indent="2"/>
      <protection locked="0"/>
    </xf>
    <xf numFmtId="165" fontId="74" fillId="30" borderId="0" xfId="0" applyNumberFormat="1" applyFont="1" applyFill="1" applyBorder="1" applyAlignment="1" applyProtection="1">
      <alignment horizontal="left" wrapText="1" indent="4"/>
      <protection locked="0"/>
    </xf>
    <xf numFmtId="165" fontId="72" fillId="30" borderId="0" xfId="0" applyNumberFormat="1" applyFont="1" applyFill="1" applyBorder="1" applyAlignment="1" applyProtection="1">
      <alignment horizontal="left" indent="6"/>
      <protection locked="0"/>
    </xf>
    <xf numFmtId="165" fontId="72" fillId="30" borderId="0" xfId="0" applyNumberFormat="1" applyFont="1" applyFill="1" applyBorder="1" applyAlignment="1" applyProtection="1">
      <alignment vertical="center"/>
      <protection/>
    </xf>
    <xf numFmtId="172" fontId="79" fillId="30" borderId="0" xfId="0" applyNumberFormat="1" applyFont="1" applyFill="1" applyBorder="1" applyAlignment="1" applyProtection="1">
      <alignment horizontal="right" vertical="center"/>
      <protection locked="0"/>
    </xf>
    <xf numFmtId="172" fontId="79" fillId="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left" wrapText="1" indent="6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>
      <alignment horizontal="left" vertical="center" indent="2"/>
    </xf>
    <xf numFmtId="165" fontId="74" fillId="30" borderId="0" xfId="0" applyNumberFormat="1" applyFont="1" applyFill="1" applyBorder="1" applyAlignment="1">
      <alignment vertical="center"/>
    </xf>
    <xf numFmtId="165" fontId="74" fillId="30" borderId="0" xfId="0" applyNumberFormat="1" applyFont="1" applyFill="1" applyBorder="1" applyAlignment="1" applyProtection="1">
      <alignment horizontal="left" vertical="center" indent="2"/>
      <protection/>
    </xf>
    <xf numFmtId="165" fontId="74" fillId="30" borderId="0" xfId="0" applyNumberFormat="1" applyFont="1" applyFill="1" applyBorder="1" applyAlignment="1" applyProtection="1">
      <alignment horizontal="left" wrapText="1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/>
      <protection locked="0"/>
    </xf>
    <xf numFmtId="165" fontId="74" fillId="0" borderId="0" xfId="0" applyNumberFormat="1" applyFont="1" applyFill="1" applyBorder="1" applyAlignment="1" applyProtection="1">
      <alignment horizontal="left" wrapText="1"/>
      <protection locked="0"/>
    </xf>
    <xf numFmtId="165" fontId="74" fillId="30" borderId="0" xfId="0" applyNumberFormat="1" applyFont="1" applyFill="1" applyBorder="1" applyAlignment="1" applyProtection="1">
      <alignment/>
      <protection/>
    </xf>
    <xf numFmtId="165" fontId="79" fillId="30" borderId="0" xfId="0" applyNumberFormat="1" applyFont="1" applyFill="1" applyBorder="1" applyAlignment="1" applyProtection="1">
      <alignment horizontal="right" vertical="center"/>
      <protection locked="0"/>
    </xf>
    <xf numFmtId="217" fontId="74" fillId="30" borderId="0" xfId="0" applyNumberFormat="1" applyFont="1" applyFill="1" applyBorder="1" applyAlignment="1" applyProtection="1">
      <alignment wrapText="1"/>
      <protection locked="0"/>
    </xf>
    <xf numFmtId="165" fontId="78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4" fillId="8" borderId="0" xfId="0" applyNumberFormat="1" applyFont="1" applyFill="1" applyBorder="1" applyAlignment="1">
      <alignment vertical="center"/>
    </xf>
    <xf numFmtId="165" fontId="74" fillId="30" borderId="0" xfId="0" applyNumberFormat="1" applyFont="1" applyFill="1" applyBorder="1" applyAlignment="1" applyProtection="1">
      <alignment horizontal="left" indent="1"/>
      <protection/>
    </xf>
    <xf numFmtId="165" fontId="74" fillId="30" borderId="0" xfId="0" applyNumberFormat="1" applyFont="1" applyFill="1" applyBorder="1" applyAlignment="1" applyProtection="1">
      <alignment horizontal="left" indent="2"/>
      <protection/>
    </xf>
    <xf numFmtId="165" fontId="74" fillId="30" borderId="0" xfId="0" applyNumberFormat="1" applyFont="1" applyFill="1" applyBorder="1" applyAlignment="1">
      <alignment/>
    </xf>
    <xf numFmtId="172" fontId="78" fillId="30" borderId="0" xfId="0" applyNumberFormat="1" applyFont="1" applyFill="1" applyBorder="1" applyAlignment="1" applyProtection="1">
      <alignment horizontal="right"/>
      <protection locked="0"/>
    </xf>
    <xf numFmtId="172" fontId="79" fillId="0" borderId="0" xfId="0" applyNumberFormat="1" applyFont="1" applyFill="1" applyBorder="1" applyAlignment="1" applyProtection="1">
      <alignment horizontal="right"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/>
    </xf>
    <xf numFmtId="165" fontId="72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left" indent="4"/>
      <protection/>
    </xf>
    <xf numFmtId="165" fontId="72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>
      <alignment/>
    </xf>
    <xf numFmtId="172" fontId="79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 applyProtection="1">
      <alignment horizontal="left" wrapText="1" indent="2"/>
      <protection/>
    </xf>
    <xf numFmtId="165" fontId="74" fillId="30" borderId="0" xfId="0" applyNumberFormat="1" applyFont="1" applyFill="1" applyBorder="1" applyAlignment="1" applyProtection="1">
      <alignment/>
      <protection/>
    </xf>
    <xf numFmtId="165" fontId="74" fillId="30" borderId="0" xfId="0" applyNumberFormat="1" applyFont="1" applyFill="1" applyBorder="1" applyAlignment="1" applyProtection="1">
      <alignment vertical="center"/>
      <protection/>
    </xf>
    <xf numFmtId="165" fontId="72" fillId="30" borderId="0" xfId="0" applyNumberFormat="1" applyFont="1" applyFill="1" applyBorder="1" applyAlignment="1">
      <alignment horizontal="left" vertical="center" indent="4"/>
    </xf>
    <xf numFmtId="165" fontId="72" fillId="30" borderId="0" xfId="0" applyNumberFormat="1" applyFont="1" applyFill="1" applyBorder="1" applyAlignment="1">
      <alignment horizontal="left" indent="3"/>
    </xf>
    <xf numFmtId="165" fontId="74" fillId="30" borderId="0" xfId="0" applyNumberFormat="1" applyFont="1" applyFill="1" applyBorder="1" applyAlignment="1">
      <alignment horizontal="left" wrapText="1" indent="1"/>
    </xf>
    <xf numFmtId="165" fontId="74" fillId="30" borderId="0" xfId="0" applyNumberFormat="1" applyFont="1" applyFill="1" applyAlignment="1">
      <alignment horizontal="left" wrapText="1" indent="1"/>
    </xf>
    <xf numFmtId="165" fontId="74" fillId="0" borderId="0" xfId="0" applyNumberFormat="1" applyFont="1" applyFill="1" applyAlignment="1">
      <alignment horizontal="right" vertical="center"/>
    </xf>
    <xf numFmtId="165" fontId="74" fillId="8" borderId="24" xfId="0" applyNumberFormat="1" applyFont="1" applyFill="1" applyBorder="1" applyAlignment="1" applyProtection="1">
      <alignment horizontal="left" vertical="center"/>
      <protection/>
    </xf>
    <xf numFmtId="165" fontId="74" fillId="8" borderId="24" xfId="0" applyNumberFormat="1" applyFont="1" applyFill="1" applyBorder="1" applyAlignment="1" applyProtection="1">
      <alignment/>
      <protection/>
    </xf>
    <xf numFmtId="4" fontId="74" fillId="8" borderId="24" xfId="0" applyNumberFormat="1" applyFont="1" applyFill="1" applyBorder="1" applyAlignment="1" applyProtection="1">
      <alignment/>
      <protection/>
    </xf>
    <xf numFmtId="165" fontId="72" fillId="8" borderId="24" xfId="0" applyNumberFormat="1" applyFont="1" applyFill="1" applyBorder="1" applyAlignment="1" applyProtection="1">
      <alignment/>
      <protection/>
    </xf>
    <xf numFmtId="165" fontId="74" fillId="8" borderId="24" xfId="0" applyNumberFormat="1" applyFont="1" applyFill="1" applyBorder="1" applyAlignment="1" applyProtection="1">
      <alignment/>
      <protection/>
    </xf>
    <xf numFmtId="172" fontId="78" fillId="8" borderId="24" xfId="0" applyNumberFormat="1" applyFont="1" applyFill="1" applyBorder="1" applyAlignment="1" applyProtection="1">
      <alignment horizontal="right"/>
      <protection locked="0"/>
    </xf>
    <xf numFmtId="165" fontId="72" fillId="0" borderId="0" xfId="0" applyNumberFormat="1" applyFont="1" applyFill="1" applyBorder="1" applyAlignment="1" applyProtection="1">
      <alignment horizontal="left" vertical="center"/>
      <protection locked="0"/>
    </xf>
    <xf numFmtId="165" fontId="72" fillId="30" borderId="0" xfId="0" applyNumberFormat="1" applyFont="1" applyFill="1" applyAlignment="1" applyProtection="1" quotePrefix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2" fillId="0" borderId="0" xfId="0" applyNumberFormat="1" applyFont="1" applyFill="1" applyAlignment="1" applyProtection="1">
      <alignment horizontal="left" wrapText="1"/>
      <protection locked="0"/>
    </xf>
  </cellXfs>
  <cellStyles count="442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2015 trim 26 ianuarie retea final" xfId="18"/>
    <cellStyle name="_1_²ÜºÈÆø?0*Normal_laroux_7_laroux_1_²ÜºÈÆø (³é³Ýó Ø.)?_x0007_!ß&quot;VQ_x0006_?_x0006_?ults?_x0006_$Currency [0]_laroux_5_results_Sheet1?_x001C_Currency [_BGC rectificare MFP 3 decembrie  retea ora 12 " xfId="19"/>
    <cellStyle name="1 indent" xfId="20"/>
    <cellStyle name="1 indent 2" xfId="21"/>
    <cellStyle name="1 indent_BGC 2015 trim 26 ianuarie retea final" xfId="22"/>
    <cellStyle name="2 indents" xfId="23"/>
    <cellStyle name="2 indents 2" xfId="24"/>
    <cellStyle name="2 indents_BGC 2015 trim 26 ianuarie retea final" xfId="25"/>
    <cellStyle name="20 % - Accent1" xfId="26"/>
    <cellStyle name="20 % - Accent2" xfId="27"/>
    <cellStyle name="20 % - Accent3" xfId="28"/>
    <cellStyle name="20 % - Accent4" xfId="29"/>
    <cellStyle name="20 % - Accent5" xfId="30"/>
    <cellStyle name="20 % - Accent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 indents" xfId="38"/>
    <cellStyle name="3 indents 2" xfId="39"/>
    <cellStyle name="3 indents_BGC 2015 trim 26 ianuarie retea final" xfId="40"/>
    <cellStyle name="4 indents" xfId="41"/>
    <cellStyle name="4 indents 2" xfId="42"/>
    <cellStyle name="4 indents_BGC 2015 trim 26 ianuarie retea final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5 indents" xfId="56"/>
    <cellStyle name="5 indents 2" xfId="57"/>
    <cellStyle name="5 indents_BGC 2015 trim 26 ianuarie retea final" xfId="58"/>
    <cellStyle name="60 % - Accent1" xfId="59"/>
    <cellStyle name="60 % - Accent2" xfId="60"/>
    <cellStyle name="60 % - Accent3" xfId="61"/>
    <cellStyle name="60 % - Accent4" xfId="62"/>
    <cellStyle name="60 % - Accent5" xfId="63"/>
    <cellStyle name="60 % - Accent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Aeia?nnueea" xfId="77"/>
    <cellStyle name="Ãèïåðññûëêà" xfId="78"/>
    <cellStyle name="al_laroux_7_laroux_1_²ðò²Ê´²ÜÎ?_x001F_Normal_laroux_7_laroux_1_²ÜºÈÆø?0*Normal_laroux_7_laroux_1_²ÜºÈÆø (³é³Ýó Ø.)?" xfId="79"/>
    <cellStyle name="Array" xfId="80"/>
    <cellStyle name="Array Enter" xfId="81"/>
    <cellStyle name="Array Enter 2" xfId="82"/>
    <cellStyle name="Array Enter_BGC 2015 trim 26 ianuarie retea final" xfId="83"/>
    <cellStyle name="Array_BGC 2014 trim 18 iulie retea si semestru -cu MF tinta 8400" xfId="84"/>
    <cellStyle name="Avertissement" xfId="85"/>
    <cellStyle name="Bad" xfId="86"/>
    <cellStyle name="Body" xfId="87"/>
    <cellStyle name="Bun" xfId="88"/>
    <cellStyle name="Calcul" xfId="89"/>
    <cellStyle name="Calculation" xfId="90"/>
    <cellStyle name="Celkem" xfId="91"/>
    <cellStyle name="Celkem 2" xfId="92"/>
    <cellStyle name="Celkem_BGC 2015 trim 26 ianuarie retea final" xfId="93"/>
    <cellStyle name="Cellule liée" xfId="94"/>
    <cellStyle name="Celulă legată" xfId="95"/>
    <cellStyle name="Check Cell" xfId="96"/>
    <cellStyle name="clsAltData" xfId="97"/>
    <cellStyle name="clsAltMRVData" xfId="98"/>
    <cellStyle name="clsBlank" xfId="99"/>
    <cellStyle name="clsBlank 2" xfId="100"/>
    <cellStyle name="clsBlank_BGC 2015 trim 26 ianuarie retea final" xfId="101"/>
    <cellStyle name="clsColumnHeader" xfId="102"/>
    <cellStyle name="clsData" xfId="103"/>
    <cellStyle name="clsDefault" xfId="104"/>
    <cellStyle name="clsDefault 2" xfId="105"/>
    <cellStyle name="clsDefault_BGC 2015 trim 26 ianuarie retea final" xfId="106"/>
    <cellStyle name="clsFooter" xfId="107"/>
    <cellStyle name="clsIndexTableData" xfId="108"/>
    <cellStyle name="clsIndexTableHdr" xfId="109"/>
    <cellStyle name="clsIndexTableTitle" xfId="110"/>
    <cellStyle name="clsMRVData" xfId="111"/>
    <cellStyle name="clsReportFooter" xfId="112"/>
    <cellStyle name="clsReportHeader" xfId="113"/>
    <cellStyle name="clsRowHeader" xfId="114"/>
    <cellStyle name="clsScale" xfId="115"/>
    <cellStyle name="clsSection" xfId="116"/>
    <cellStyle name="Comma" xfId="117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Comma [0]" xfId="126"/>
    <cellStyle name="Comma 2" xfId="127"/>
    <cellStyle name="Comma 2 2" xfId="128"/>
    <cellStyle name="Comma 2_BGC rectificare MFP 3 decembrie  retea ora 12 " xfId="129"/>
    <cellStyle name="Comma 3" xfId="130"/>
    <cellStyle name="Comma 4" xfId="131"/>
    <cellStyle name="Comma(3)" xfId="132"/>
    <cellStyle name="Comma[mine]" xfId="133"/>
    <cellStyle name="Comma[mine] 2" xfId="134"/>
    <cellStyle name="Comma[mine]_BGC 2015 trim 26 ianuarie retea final" xfId="135"/>
    <cellStyle name="Comma0" xfId="136"/>
    <cellStyle name="Comma0 - Style3" xfId="137"/>
    <cellStyle name="Comma0 2" xfId="138"/>
    <cellStyle name="Comma0_040902bgr_bop_active" xfId="139"/>
    <cellStyle name="Commentaire" xfId="140"/>
    <cellStyle name="cucu" xfId="141"/>
    <cellStyle name="Curren - Style3" xfId="142"/>
    <cellStyle name="Curren - Style4" xfId="143"/>
    <cellStyle name="Currency" xfId="144"/>
    <cellStyle name="Currency [0]" xfId="145"/>
    <cellStyle name="Currency0" xfId="146"/>
    <cellStyle name="Currency0 2" xfId="147"/>
    <cellStyle name="Currency0_BGC 2015 trim 26 ianuarie retea final" xfId="148"/>
    <cellStyle name="Date" xfId="149"/>
    <cellStyle name="Date 2" xfId="150"/>
    <cellStyle name="Date_BGC 2015 trim 26 ianuarie retea final" xfId="151"/>
    <cellStyle name="Datum" xfId="152"/>
    <cellStyle name="Datum 2" xfId="153"/>
    <cellStyle name="Datum_BGC 2015 trim 26 ianuarie retea final" xfId="154"/>
    <cellStyle name="Dezimal [0]_laroux" xfId="155"/>
    <cellStyle name="Dezimal_laroux" xfId="156"/>
    <cellStyle name="Entrée" xfId="157"/>
    <cellStyle name="Eronat" xfId="158"/>
    <cellStyle name="Euro" xfId="159"/>
    <cellStyle name="Euro 2" xfId="160"/>
    <cellStyle name="Euro_BGC 2015 trim 26 ianuarie retea final" xfId="161"/>
    <cellStyle name="Excel.Chart" xfId="162"/>
    <cellStyle name="Explanatory Text" xfId="163"/>
    <cellStyle name="Ezres [0]_10mell99" xfId="164"/>
    <cellStyle name="Ezres_10mell99" xfId="165"/>
    <cellStyle name="F2" xfId="166"/>
    <cellStyle name="F3" xfId="167"/>
    <cellStyle name="F4" xfId="168"/>
    <cellStyle name="F5" xfId="169"/>
    <cellStyle name="F5 - Style8" xfId="170"/>
    <cellStyle name="F5_BGC 2014 trim 18 iulie retea si semestru -cu MF tinta 8400" xfId="171"/>
    <cellStyle name="F6" xfId="172"/>
    <cellStyle name="F6 - Style5" xfId="173"/>
    <cellStyle name="F6_BGC 2014 trim 18 iulie retea si semestru -cu MF tinta 8400" xfId="174"/>
    <cellStyle name="F7" xfId="175"/>
    <cellStyle name="F7 - Style7" xfId="176"/>
    <cellStyle name="F7_BGC 2014 trim 18 iulie retea si semestru -cu MF tinta 8400" xfId="177"/>
    <cellStyle name="F8" xfId="178"/>
    <cellStyle name="F8 - Style6" xfId="179"/>
    <cellStyle name="F8_BGC 2014 trim 18 iulie retea si semestru -cu MF tinta 8400" xfId="180"/>
    <cellStyle name="Finanční0" xfId="181"/>
    <cellStyle name="Finanční0 2" xfId="182"/>
    <cellStyle name="Finanční0_BGC 2015 trim 26 ianuarie retea final" xfId="183"/>
    <cellStyle name="Finanení0" xfId="184"/>
    <cellStyle name="Finanèní0" xfId="185"/>
    <cellStyle name="Finanení0 2" xfId="186"/>
    <cellStyle name="Finanèní0 2" xfId="187"/>
    <cellStyle name="Finanení0_BGC 2014 trim 18 iulie retea si semestru -cu MF tinta 8400" xfId="188"/>
    <cellStyle name="Finanèní0_BGC 2014 trim 18 iulie retea si semestru -cu MF tinta 8400" xfId="189"/>
    <cellStyle name="Finanení0_BGC 2015 trim 26 ianuarie retea final" xfId="190"/>
    <cellStyle name="Finanèní0_BGC 2015 trim 26 ianuarie retea final" xfId="191"/>
    <cellStyle name="Finanení0_BGC rectificare MFP 3 decembrie  retea ora 12 " xfId="192"/>
    <cellStyle name="Finanèní0_BGC rectificare MFP 3 decembrie  retea ora 12 " xfId="193"/>
    <cellStyle name="Fixed" xfId="194"/>
    <cellStyle name="Fixed (0)" xfId="195"/>
    <cellStyle name="Fixed (0) 2" xfId="196"/>
    <cellStyle name="Fixed (0)_BGC 2015 trim 26 ianuarie retea final" xfId="197"/>
    <cellStyle name="Fixed (1)" xfId="198"/>
    <cellStyle name="Fixed (1) 2" xfId="199"/>
    <cellStyle name="Fixed (1)_BGC 2015 trim 26 ianuarie retea final" xfId="200"/>
    <cellStyle name="Fixed (2)" xfId="201"/>
    <cellStyle name="Fixed (2) 2" xfId="202"/>
    <cellStyle name="Fixed (2)_BGC 2015 trim 26 ianuarie retea final" xfId="203"/>
    <cellStyle name="Fixed 2" xfId="204"/>
    <cellStyle name="Fixed_BGC 2014 trim 18 iulie retea si semestru -cu MF tinta 8400" xfId="205"/>
    <cellStyle name="fixed0 - Style4" xfId="206"/>
    <cellStyle name="Fixed1 - Style1" xfId="207"/>
    <cellStyle name="Fixed1 - Style2" xfId="208"/>
    <cellStyle name="Fixed2 - Style2" xfId="209"/>
    <cellStyle name="Followed Hyperlink" xfId="210"/>
    <cellStyle name="Good" xfId="211"/>
    <cellStyle name="Grey" xfId="212"/>
    <cellStyle name="Grey 2" xfId="213"/>
    <cellStyle name="Grey_BGC 2015 trim 26 ianuarie retea final" xfId="214"/>
    <cellStyle name="Heading 1" xfId="215"/>
    <cellStyle name="Heading 2" xfId="216"/>
    <cellStyle name="Heading 3" xfId="217"/>
    <cellStyle name="Heading 4" xfId="218"/>
    <cellStyle name="Heading1 1" xfId="219"/>
    <cellStyle name="Heading2" xfId="220"/>
    <cellStyle name="Hiperhivatkozás" xfId="221"/>
    <cellStyle name="Hipervínculo_IIF" xfId="222"/>
    <cellStyle name="Hyperlink" xfId="223"/>
    <cellStyle name="Iau?iue_Eeno1" xfId="224"/>
    <cellStyle name="Ieșire" xfId="225"/>
    <cellStyle name="imf-one decimal" xfId="226"/>
    <cellStyle name="imf-one decimal 2" xfId="227"/>
    <cellStyle name="imf-one decimal_BGC 2015 trim 26 ianuarie retea final" xfId="228"/>
    <cellStyle name="imf-zero decimal" xfId="229"/>
    <cellStyle name="imf-zero decimal 2" xfId="230"/>
    <cellStyle name="imf-zero decimal_BGC 2015 trim 26 ianuarie retea final" xfId="231"/>
    <cellStyle name="Input" xfId="232"/>
    <cellStyle name="Input [yellow]" xfId="233"/>
    <cellStyle name="Input [yellow] 2" xfId="234"/>
    <cellStyle name="Input [yellow]_BGC 2015 trim 26 ianuarie retea final" xfId="235"/>
    <cellStyle name="Insatisfaisant" xfId="236"/>
    <cellStyle name="Intrare" xfId="237"/>
    <cellStyle name="Ioe?uaaaoayny aeia?nnueea" xfId="238"/>
    <cellStyle name="Îáû÷íûé_AMD" xfId="239"/>
    <cellStyle name="Îòêðûâàâøàÿñÿ ãèïåðññûëêà" xfId="240"/>
    <cellStyle name="Label" xfId="241"/>
    <cellStyle name="leftli - Style3" xfId="242"/>
    <cellStyle name="Linked Cell" xfId="243"/>
    <cellStyle name="MacroCode" xfId="244"/>
    <cellStyle name="Már látott hiperhivatkozás" xfId="245"/>
    <cellStyle name="Měna0" xfId="246"/>
    <cellStyle name="Měna0 2" xfId="247"/>
    <cellStyle name="Měna0_BGC 2015 trim 26 ianuarie retea final" xfId="248"/>
    <cellStyle name="měny_DEFLÁTORY  3q 1998" xfId="249"/>
    <cellStyle name="Millares [0]_11.1.3. bis" xfId="250"/>
    <cellStyle name="Millares_11.1.3. bis" xfId="251"/>
    <cellStyle name="Milliers [0]_Encours - Apr rééch" xfId="252"/>
    <cellStyle name="Milliers_Cash flows projection" xfId="253"/>
    <cellStyle name="Mina0" xfId="254"/>
    <cellStyle name="Mìna0" xfId="255"/>
    <cellStyle name="Mina0 2" xfId="256"/>
    <cellStyle name="Mìna0 2" xfId="257"/>
    <cellStyle name="Mina0_BGC 2014 trim 18 iulie retea si semestru -cu MF tinta 8400" xfId="258"/>
    <cellStyle name="Mìna0_BGC 2014 trim 18 iulie retea si semestru -cu MF tinta 8400" xfId="259"/>
    <cellStyle name="Mina0_BGC 2015 trim 26 ianuarie retea final" xfId="260"/>
    <cellStyle name="Mìna0_BGC 2015 trim 26 ianuarie retea final" xfId="261"/>
    <cellStyle name="Mina0_BGC rectificare MFP 3 decembrie  retea ora 12 " xfId="262"/>
    <cellStyle name="Mìna0_BGC rectificare MFP 3 decembrie  retea ora 12 " xfId="263"/>
    <cellStyle name="Moneda [0]_11.1.3. bis" xfId="264"/>
    <cellStyle name="Moneda_11.1.3. bis" xfId="265"/>
    <cellStyle name="Monétaire [0]_Encours - Apr rééch" xfId="266"/>
    <cellStyle name="Monétaire_Encours - Apr rééch" xfId="267"/>
    <cellStyle name="Navadno_Slo" xfId="268"/>
    <cellStyle name="Nedefinován" xfId="269"/>
    <cellStyle name="Neutral" xfId="270"/>
    <cellStyle name="Neutre" xfId="271"/>
    <cellStyle name="Neutru" xfId="272"/>
    <cellStyle name="no dec" xfId="273"/>
    <cellStyle name="No-definido" xfId="274"/>
    <cellStyle name="Normaali_CENTRAL" xfId="275"/>
    <cellStyle name="Normal - Modelo1" xfId="276"/>
    <cellStyle name="Normal - Style1" xfId="277"/>
    <cellStyle name="Normal - Style2" xfId="278"/>
    <cellStyle name="Normal - Style3" xfId="279"/>
    <cellStyle name="Normal - Style5" xfId="280"/>
    <cellStyle name="Normal - Style6" xfId="281"/>
    <cellStyle name="Normal - Style7" xfId="282"/>
    <cellStyle name="Normal - Style8" xfId="283"/>
    <cellStyle name="Normal 10" xfId="284"/>
    <cellStyle name="Normal 2" xfId="285"/>
    <cellStyle name="Normal 2 2" xfId="286"/>
    <cellStyle name="Normal 2 3" xfId="287"/>
    <cellStyle name="Normal 2 3 2" xfId="288"/>
    <cellStyle name="Normal 2_bgc  iunie 2015 final" xfId="289"/>
    <cellStyle name="Normal 3" xfId="290"/>
    <cellStyle name="Normal 4" xfId="291"/>
    <cellStyle name="Normal 5" xfId="292"/>
    <cellStyle name="Normal 5 2" xfId="293"/>
    <cellStyle name="Normal 5_BGC 2014 trim 18 iulie retea si semestru -cu MF tinta 8400" xfId="294"/>
    <cellStyle name="Normal 6" xfId="295"/>
    <cellStyle name="Normal 7" xfId="296"/>
    <cellStyle name="Normal 8" xfId="297"/>
    <cellStyle name="Normal 9" xfId="298"/>
    <cellStyle name="Normal Table" xfId="299"/>
    <cellStyle name="Normal Table 2" xfId="300"/>
    <cellStyle name="Normal Table_BGC 2015 trim 26 ianuarie retea final" xfId="301"/>
    <cellStyle name="Normál_10mell99" xfId="302"/>
    <cellStyle name="Normal_realizari.bugete.2005" xfId="303"/>
    <cellStyle name="normálne_HDP-OD~1" xfId="304"/>
    <cellStyle name="normální_agricult_1" xfId="305"/>
    <cellStyle name="Normßl - Style1" xfId="306"/>
    <cellStyle name="Normßl - Style1 2" xfId="307"/>
    <cellStyle name="Normßl - Style1_BGC 2015 trim 26 ianuarie retea final" xfId="308"/>
    <cellStyle name="Notă" xfId="309"/>
    <cellStyle name="Note" xfId="310"/>
    <cellStyle name="Ôèíàíñîâûé_Tranche" xfId="311"/>
    <cellStyle name="Output" xfId="312"/>
    <cellStyle name="Pénznem [0]_10mell99" xfId="313"/>
    <cellStyle name="Pénznem_10mell99" xfId="314"/>
    <cellStyle name="Percen - Style1" xfId="315"/>
    <cellStyle name="Percent" xfId="316"/>
    <cellStyle name="Percent [2]" xfId="317"/>
    <cellStyle name="Percent [2] 2" xfId="318"/>
    <cellStyle name="Percent [2]_BGC 2015 trim 26 ianuarie retea final" xfId="319"/>
    <cellStyle name="Percent 2" xfId="320"/>
    <cellStyle name="Percent 2 2" xfId="321"/>
    <cellStyle name="Percent 2_BGC rectificare MFP 3 decembrie  retea ora 12 " xfId="322"/>
    <cellStyle name="Percent 3" xfId="323"/>
    <cellStyle name="Percent 4" xfId="324"/>
    <cellStyle name="Percent 5" xfId="325"/>
    <cellStyle name="percentage difference" xfId="326"/>
    <cellStyle name="percentage difference 2" xfId="327"/>
    <cellStyle name="percentage difference one decimal" xfId="328"/>
    <cellStyle name="percentage difference one decimal 2" xfId="329"/>
    <cellStyle name="percentage difference one decimal_BGC 2015 trim 26 ianuarie retea final" xfId="330"/>
    <cellStyle name="percentage difference zero decimal" xfId="331"/>
    <cellStyle name="percentage difference zero decimal 2" xfId="332"/>
    <cellStyle name="percentage difference zero decimal_BGC 2015 trim 26 ianuarie retea final" xfId="333"/>
    <cellStyle name="percentage difference_BGC 2014 trim 18 iulie retea si semestru -cu MF tinta 8400" xfId="334"/>
    <cellStyle name="Pevný" xfId="335"/>
    <cellStyle name="Pevný 2" xfId="336"/>
    <cellStyle name="Pevný_BGC 2015 trim 26 ianuarie retea final" xfId="337"/>
    <cellStyle name="Presentation" xfId="338"/>
    <cellStyle name="Presentation 2" xfId="339"/>
    <cellStyle name="Presentation_BGC 2015 trim 26 ianuarie retea final" xfId="340"/>
    <cellStyle name="Publication" xfId="341"/>
    <cellStyle name="Red Text" xfId="342"/>
    <cellStyle name="reduced" xfId="343"/>
    <cellStyle name="s1" xfId="344"/>
    <cellStyle name="Satisfaisant" xfId="345"/>
    <cellStyle name="Sortie" xfId="346"/>
    <cellStyle name="Standard_laroux" xfId="347"/>
    <cellStyle name="STYL1 - Style1" xfId="348"/>
    <cellStyle name="Style1" xfId="349"/>
    <cellStyle name="Text" xfId="350"/>
    <cellStyle name="Text 2" xfId="351"/>
    <cellStyle name="Text avertisment" xfId="352"/>
    <cellStyle name="text BoldBlack" xfId="353"/>
    <cellStyle name="text BoldUnderline" xfId="354"/>
    <cellStyle name="text BoldUnderlineER" xfId="355"/>
    <cellStyle name="text BoldUndlnBlack" xfId="356"/>
    <cellStyle name="Text explicativ" xfId="357"/>
    <cellStyle name="text LightGreen" xfId="358"/>
    <cellStyle name="Text_BGC 2014 trim 18 iulie retea si semestru -cu MF tinta 8400" xfId="359"/>
    <cellStyle name="Texte explicatif" xfId="360"/>
    <cellStyle name="Title" xfId="361"/>
    <cellStyle name="Titlu" xfId="362"/>
    <cellStyle name="Titlu 1" xfId="363"/>
    <cellStyle name="Titlu 2" xfId="364"/>
    <cellStyle name="Titlu 3" xfId="365"/>
    <cellStyle name="Titlu 4" xfId="366"/>
    <cellStyle name="Titre" xfId="367"/>
    <cellStyle name="Titre 1" xfId="368"/>
    <cellStyle name="Titre 2" xfId="369"/>
    <cellStyle name="Titre 3" xfId="370"/>
    <cellStyle name="Titre 4" xfId="371"/>
    <cellStyle name="Titre_BGC rectificare MFP 3 decembrie  retea ora 12 " xfId="372"/>
    <cellStyle name="TopGrey" xfId="373"/>
    <cellStyle name="Total" xfId="374"/>
    <cellStyle name="Undefiniert" xfId="375"/>
    <cellStyle name="ux?_x0018_Normal_laroux_7_laroux_1?&quot;Normal_laroux_7_laroux_1_²ðò²Ê´²ÜÎ?_x001F_Normal_laroux_7_laroux_1_²ÜºÈÆø?0*Normal_laro" xfId="376"/>
    <cellStyle name="ux_1_²ÜºÈÆø (³é³Ýó Ø.)?_x0007_!ß&quot;VQ_x0006_?_x0006_?ults?_x0006_$Currency [0]_laroux_5_results_Sheet1?_x001C_Currency [0]_laroux_5_Sheet1?_x0015_Cur" xfId="377"/>
    <cellStyle name="Verificare celulă" xfId="378"/>
    <cellStyle name="Vérification" xfId="379"/>
    <cellStyle name="Virgulă_BGC  OCT  2010 " xfId="380"/>
    <cellStyle name="Währung [0]_laroux" xfId="381"/>
    <cellStyle name="Währung_laroux" xfId="382"/>
    <cellStyle name="Warning Text" xfId="383"/>
    <cellStyle name="WebAnchor1" xfId="384"/>
    <cellStyle name="WebAnchor1 2" xfId="385"/>
    <cellStyle name="WebAnchor1_BGC 2015 trim 26 ianuarie retea final" xfId="386"/>
    <cellStyle name="WebAnchor2" xfId="387"/>
    <cellStyle name="WebAnchor2 2" xfId="388"/>
    <cellStyle name="WebAnchor2_BGC 2015 trim 26 ianuarie retea final" xfId="389"/>
    <cellStyle name="WebAnchor3" xfId="390"/>
    <cellStyle name="WebAnchor3 2" xfId="391"/>
    <cellStyle name="WebAnchor3_BGC 2015 trim 26 ianuarie retea final" xfId="392"/>
    <cellStyle name="WebAnchor4" xfId="393"/>
    <cellStyle name="WebAnchor4 2" xfId="394"/>
    <cellStyle name="WebAnchor4_BGC 2015 trim 26 ianuarie retea final" xfId="395"/>
    <cellStyle name="WebAnchor5" xfId="396"/>
    <cellStyle name="WebAnchor5 2" xfId="397"/>
    <cellStyle name="WebAnchor5_BGC 2015 trim 26 ianuarie retea final" xfId="398"/>
    <cellStyle name="WebAnchor6" xfId="399"/>
    <cellStyle name="WebAnchor6 2" xfId="400"/>
    <cellStyle name="WebAnchor6_BGC 2015 trim 26 ianuarie retea final" xfId="401"/>
    <cellStyle name="WebAnchor7" xfId="402"/>
    <cellStyle name="WebAnchor7 2" xfId="403"/>
    <cellStyle name="WebAnchor7_BGC 2015 trim 26 ianuarie retea final" xfId="404"/>
    <cellStyle name="Webexclude" xfId="405"/>
    <cellStyle name="Webexclude 2" xfId="406"/>
    <cellStyle name="Webexclude_BGC 2015 trim 26 ianuarie retea final" xfId="407"/>
    <cellStyle name="WebFN" xfId="408"/>
    <cellStyle name="WebFN1" xfId="409"/>
    <cellStyle name="WebFN1 2" xfId="410"/>
    <cellStyle name="WebFN1_BGC 2015 trim 26 ianuarie retea final" xfId="411"/>
    <cellStyle name="WebFN2" xfId="412"/>
    <cellStyle name="WebFN2 2" xfId="413"/>
    <cellStyle name="WebFN2_BGC 2015 trim 26 ianuarie retea final" xfId="414"/>
    <cellStyle name="WebFN3" xfId="415"/>
    <cellStyle name="WebFN3 2" xfId="416"/>
    <cellStyle name="WebFN3_BGC 2015 trim 26 ianuarie retea final" xfId="417"/>
    <cellStyle name="WebFN4" xfId="418"/>
    <cellStyle name="WebFN4 2" xfId="419"/>
    <cellStyle name="WebFN4_BGC 2015 trim 26 ianuarie retea final" xfId="420"/>
    <cellStyle name="WebHR" xfId="421"/>
    <cellStyle name="WebHR 2" xfId="422"/>
    <cellStyle name="WebHR_BGC 2015 trim 26 ianuarie retea final" xfId="423"/>
    <cellStyle name="WebIndent1" xfId="424"/>
    <cellStyle name="WebIndent1 2" xfId="425"/>
    <cellStyle name="WebIndent1_BGC 2015 trim 26 ianuarie retea final" xfId="426"/>
    <cellStyle name="WebIndent1wFN3" xfId="427"/>
    <cellStyle name="WebIndent1wFN3 2" xfId="428"/>
    <cellStyle name="WebIndent1wFN3_BGC 2015 trim 26 ianuarie retea final" xfId="429"/>
    <cellStyle name="WebIndent2" xfId="430"/>
    <cellStyle name="WebIndent2 2" xfId="431"/>
    <cellStyle name="WebIndent2_BGC 2015 trim 26 ianuarie retea final" xfId="432"/>
    <cellStyle name="WebNoBR" xfId="433"/>
    <cellStyle name="WebNoBR 2" xfId="434"/>
    <cellStyle name="WebNoBR_BGC 2015 trim 26 ianuarie retea final" xfId="435"/>
    <cellStyle name="Záhlaví 1" xfId="436"/>
    <cellStyle name="Záhlaví 2" xfId="437"/>
    <cellStyle name="zero" xfId="438"/>
    <cellStyle name="ДАТА" xfId="439"/>
    <cellStyle name="Денежный [0]_453" xfId="440"/>
    <cellStyle name="Денежный_453" xfId="441"/>
    <cellStyle name="ЗАГОЛОВОК1" xfId="442"/>
    <cellStyle name="ЗАГОЛОВОК2" xfId="443"/>
    <cellStyle name="ИТОГОВЫЙ" xfId="444"/>
    <cellStyle name="Обычный_02-682" xfId="445"/>
    <cellStyle name="Открывавшаяся гиперссылка_Table_B_1999_2000_2001" xfId="446"/>
    <cellStyle name="ПРОЦЕНТНЫЙ_BOPENGC" xfId="447"/>
    <cellStyle name="ТЕКСТ" xfId="448"/>
    <cellStyle name="Тысячи [0]_Dk98" xfId="449"/>
    <cellStyle name="Тысячи_Dk98" xfId="450"/>
    <cellStyle name="УровеньСтолб_1_Структура державного боргу" xfId="451"/>
    <cellStyle name="УровеньСтрок_1_Структура державного боргу" xfId="452"/>
    <cellStyle name="ФИКСИРОВАННЫЙ" xfId="453"/>
    <cellStyle name="Финансовый [0]_453" xfId="454"/>
    <cellStyle name="Финансовый_1 квартал-уточ.платежі" xfId="4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8.%20august%202015\bgc%20august%202015%20-%20in%20lucru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30501123\Desktop\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30501123\Desktop\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ust2015 (luna)"/>
      <sheetName val="UAT iulie 2015 (val)"/>
      <sheetName val="iulie 2015 (val)"/>
      <sheetName val="august2015"/>
      <sheetName val="UAT august 2015"/>
      <sheetName val="iunie 2015 val"/>
      <sheetName val="UAT iunie 2015 val"/>
      <sheetName val=" consolidari aug"/>
      <sheetName val="Sinteza - An 2"/>
      <sheetName val="Sinteza-anexa trim.I-III"/>
      <sheetName val="Sinteza - Anexa executie progam"/>
      <sheetName val="iulie 2015 in luna"/>
      <sheetName val="mai 2015 val"/>
      <sheetName val="UAT mai 2015 val"/>
      <sheetName val="progr trim. I-III .%.exec "/>
      <sheetName val="BGC 31 august (Liliana)"/>
      <sheetName val="2014 - 2015"/>
      <sheetName val="progr.%.exec"/>
      <sheetName val="august 2014"/>
      <sheetName val="iulie 2014 leg"/>
      <sheetName val="iulie 2014 (2)"/>
      <sheetName val="mai 2015 in luna val"/>
      <sheetName val="aprilie 2015 (2)"/>
      <sheetName val="UAT aprilie 2015 (2)"/>
      <sheetName val="aprilie 2015 (in luna)"/>
      <sheetName val="UAT martie 2015 val"/>
      <sheetName val="martie 2015 val"/>
      <sheetName val="iulie 2014"/>
      <sheetName val="martie 2015 in luna)"/>
      <sheetName val="feb 2015 (2)"/>
      <sheetName val="UAT feb 2015 (2)"/>
      <sheetName val="28 aprilie in luna "/>
      <sheetName val="progr trim I .%.exec  (3)"/>
      <sheetName val="feb 2015 in luna)"/>
      <sheetName val="2014 - 2015 (diferente)"/>
      <sheetName val="dob_trez"/>
      <sheetName val="ian 2015"/>
      <sheetName val="SPECIAL_AND"/>
      <sheetName val="CNADN_ex"/>
      <sheetName val="BGC"/>
      <sheetName val="UAT ian 2015 "/>
      <sheetName val="octombrie  2013 Engl"/>
      <sheetName val="pres (DS)"/>
      <sheetName val="bgc desfasurat"/>
      <sheetName val="progr trim I .%.exec 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58"/>
  <sheetViews>
    <sheetView showZeros="0" tabSelected="1" view="pageBreakPreview" zoomScale="75" zoomScaleNormal="75" zoomScaleSheetLayoutView="75" workbookViewId="0" topLeftCell="A5">
      <selection activeCell="U13" sqref="U13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3" width="6.421875" style="5" hidden="1" customWidth="1"/>
    <col min="14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3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9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  <c r="M5" s="11"/>
    </row>
    <row r="6" spans="1:13" ht="47.25" customHeight="1">
      <c r="A6" s="12"/>
      <c r="B6" s="13" t="s">
        <v>1</v>
      </c>
      <c r="C6" s="14"/>
      <c r="D6" s="14"/>
      <c r="E6" s="15"/>
      <c r="F6" s="16"/>
      <c r="G6" s="17" t="s">
        <v>2</v>
      </c>
      <c r="H6" s="18"/>
      <c r="I6" s="18"/>
      <c r="J6" s="19"/>
      <c r="K6" s="20" t="s">
        <v>3</v>
      </c>
      <c r="L6" s="13"/>
      <c r="M6" s="21"/>
    </row>
    <row r="7" spans="1:13" s="29" customFormat="1" ht="33" customHeight="1">
      <c r="A7" s="22"/>
      <c r="B7" s="23" t="s">
        <v>4</v>
      </c>
      <c r="C7" s="24" t="s">
        <v>5</v>
      </c>
      <c r="D7" s="24" t="s">
        <v>6</v>
      </c>
      <c r="E7" s="25"/>
      <c r="F7" s="25"/>
      <c r="G7" s="23" t="s">
        <v>4</v>
      </c>
      <c r="H7" s="24" t="s">
        <v>5</v>
      </c>
      <c r="I7" s="24" t="s">
        <v>6</v>
      </c>
      <c r="J7" s="25"/>
      <c r="K7" s="26" t="s">
        <v>4</v>
      </c>
      <c r="L7" s="27" t="s">
        <v>7</v>
      </c>
      <c r="M7" s="28"/>
    </row>
    <row r="8" spans="1:13" s="33" customFormat="1" ht="18.75" customHeight="1">
      <c r="A8" s="30"/>
      <c r="B8" s="30"/>
      <c r="C8" s="30"/>
      <c r="D8" s="30"/>
      <c r="E8" s="30"/>
      <c r="F8" s="30"/>
      <c r="G8" s="31"/>
      <c r="H8" s="31"/>
      <c r="I8" s="31"/>
      <c r="J8" s="31"/>
      <c r="K8" s="31"/>
      <c r="L8" s="32"/>
      <c r="M8" s="32"/>
    </row>
    <row r="9" spans="1:13" s="33" customFormat="1" ht="18" customHeight="1">
      <c r="A9" s="34" t="s">
        <v>8</v>
      </c>
      <c r="B9" s="35">
        <v>666637.3</v>
      </c>
      <c r="C9" s="36"/>
      <c r="D9" s="36"/>
      <c r="E9" s="36"/>
      <c r="F9" s="36"/>
      <c r="G9" s="35">
        <v>701000</v>
      </c>
      <c r="H9" s="36"/>
      <c r="I9" s="36"/>
      <c r="J9" s="36"/>
      <c r="K9" s="36"/>
      <c r="L9" s="37"/>
      <c r="M9" s="37"/>
    </row>
    <row r="10" spans="2:13" s="33" customFormat="1" ht="8.25" customHeight="1">
      <c r="B10" s="38"/>
      <c r="G10" s="40"/>
      <c r="H10" s="40"/>
      <c r="I10" s="40"/>
      <c r="J10" s="40"/>
      <c r="K10" s="40"/>
      <c r="L10" s="41"/>
      <c r="M10" s="41"/>
    </row>
    <row r="11" spans="1:13" s="40" customFormat="1" ht="35.25" customHeight="1">
      <c r="A11" s="42" t="s">
        <v>9</v>
      </c>
      <c r="B11" s="43">
        <f>B12+B28+B29+B31+B32++B35+B30+B33+B34</f>
        <v>136774.96201358334</v>
      </c>
      <c r="C11" s="44">
        <f aca="true" t="shared" si="0" ref="C11:C32">B11/$B$9*100</f>
        <v>20.51714808241053</v>
      </c>
      <c r="D11" s="44">
        <f aca="true" t="shared" si="1" ref="D11:D32">B11/B$11*100</f>
        <v>100</v>
      </c>
      <c r="E11" s="44"/>
      <c r="F11" s="44"/>
      <c r="G11" s="43">
        <f>G12+G28+G29+G31+G32+G35+G30+G33+G34</f>
        <v>150037.29406574334</v>
      </c>
      <c r="H11" s="44">
        <f aca="true" t="shared" si="2" ref="H11:H34">G11/$G$9*100</f>
        <v>21.403322976568237</v>
      </c>
      <c r="I11" s="44">
        <f aca="true" t="shared" si="3" ref="I11:I34">G11/G$11*100</f>
        <v>100</v>
      </c>
      <c r="J11" s="44"/>
      <c r="K11" s="44">
        <f>G11-B11</f>
        <v>13262.332052159996</v>
      </c>
      <c r="L11" s="45">
        <f>G11/B11-1</f>
        <v>0.0969646187936275</v>
      </c>
      <c r="M11" s="45"/>
    </row>
    <row r="12" spans="1:13" s="51" customFormat="1" ht="24.75" customHeight="1">
      <c r="A12" s="46" t="s">
        <v>10</v>
      </c>
      <c r="B12" s="47">
        <f>B13+B26+B27</f>
        <v>131524.18243025</v>
      </c>
      <c r="C12" s="48">
        <f t="shared" si="0"/>
        <v>19.729496448856068</v>
      </c>
      <c r="D12" s="48">
        <f t="shared" si="1"/>
        <v>96.16100819475139</v>
      </c>
      <c r="E12" s="48"/>
      <c r="F12" s="48"/>
      <c r="G12" s="47">
        <f>G13+G26+G27</f>
        <v>143003.87593408002</v>
      </c>
      <c r="H12" s="48">
        <f t="shared" si="2"/>
        <v>20.399982301580604</v>
      </c>
      <c r="I12" s="48">
        <f t="shared" si="3"/>
        <v>95.3122200880393</v>
      </c>
      <c r="J12" s="48"/>
      <c r="K12" s="48">
        <f>G12-B12</f>
        <v>11479.693503830029</v>
      </c>
      <c r="L12" s="49">
        <f>G12/B12-1</f>
        <v>0.08728199857785057</v>
      </c>
      <c r="M12" s="50"/>
    </row>
    <row r="13" spans="1:13" s="51" customFormat="1" ht="25.5" customHeight="1">
      <c r="A13" s="52" t="s">
        <v>11</v>
      </c>
      <c r="B13" s="47">
        <f>B14+B18+B19+B24+B25</f>
        <v>82197.37438899999</v>
      </c>
      <c r="C13" s="48">
        <f t="shared" si="0"/>
        <v>12.330149301426726</v>
      </c>
      <c r="D13" s="48">
        <f t="shared" si="1"/>
        <v>60.09679928175512</v>
      </c>
      <c r="E13" s="48"/>
      <c r="F13" s="48"/>
      <c r="G13" s="47">
        <f>G14+G18+G19+G24+G25</f>
        <v>92087.58072329001</v>
      </c>
      <c r="H13" s="48">
        <f t="shared" si="2"/>
        <v>13.136602100326677</v>
      </c>
      <c r="I13" s="48">
        <f t="shared" si="3"/>
        <v>61.37646063047437</v>
      </c>
      <c r="J13" s="48"/>
      <c r="K13" s="48">
        <f>G13-B13</f>
        <v>9890.206334290022</v>
      </c>
      <c r="L13" s="49">
        <f>G13/B13-1</f>
        <v>0.1203226551676031</v>
      </c>
      <c r="M13" s="50"/>
    </row>
    <row r="14" spans="1:13" s="51" customFormat="1" ht="40.5" customHeight="1">
      <c r="A14" s="53" t="s">
        <v>12</v>
      </c>
      <c r="B14" s="47">
        <f>B15+B16+B17</f>
        <v>25218.375902</v>
      </c>
      <c r="C14" s="48">
        <f t="shared" si="0"/>
        <v>3.7829230230591655</v>
      </c>
      <c r="D14" s="48">
        <f t="shared" si="1"/>
        <v>18.437859920221015</v>
      </c>
      <c r="E14" s="48"/>
      <c r="F14" s="48"/>
      <c r="G14" s="47">
        <f>G15+G16+G17</f>
        <v>28371.6012602</v>
      </c>
      <c r="H14" s="48">
        <f t="shared" si="2"/>
        <v>4.047304031412268</v>
      </c>
      <c r="I14" s="48">
        <f t="shared" si="3"/>
        <v>18.90969937632182</v>
      </c>
      <c r="J14" s="48"/>
      <c r="K14" s="48">
        <f>G14-B14</f>
        <v>3153.225358200001</v>
      </c>
      <c r="L14" s="49">
        <f>G14/B14-1</f>
        <v>0.1250368132529076</v>
      </c>
      <c r="M14" s="50"/>
    </row>
    <row r="15" spans="1:13" ht="25.5" customHeight="1">
      <c r="A15" s="54" t="s">
        <v>13</v>
      </c>
      <c r="B15" s="55">
        <v>8908.642823999999</v>
      </c>
      <c r="C15" s="55">
        <f t="shared" si="0"/>
        <v>1.3363552900505264</v>
      </c>
      <c r="D15" s="55">
        <f t="shared" si="1"/>
        <v>6.513357922274741</v>
      </c>
      <c r="E15" s="55"/>
      <c r="F15" s="55"/>
      <c r="G15" s="55">
        <v>9887.892000349999</v>
      </c>
      <c r="H15" s="55">
        <f t="shared" si="2"/>
        <v>1.410540941562054</v>
      </c>
      <c r="I15" s="55">
        <f t="shared" si="3"/>
        <v>6.590289475640184</v>
      </c>
      <c r="J15" s="55"/>
      <c r="K15" s="55">
        <f>G15-B15</f>
        <v>979.2491763500002</v>
      </c>
      <c r="L15" s="56">
        <f>G15/B15-1</f>
        <v>0.10992125239457251</v>
      </c>
      <c r="M15" s="57"/>
    </row>
    <row r="16" spans="1:13" ht="18" customHeight="1">
      <c r="A16" s="54" t="s">
        <v>14</v>
      </c>
      <c r="B16" s="55">
        <v>15318.081606</v>
      </c>
      <c r="C16" s="55">
        <f t="shared" si="0"/>
        <v>2.2978134595828945</v>
      </c>
      <c r="D16" s="55">
        <f t="shared" si="1"/>
        <v>11.199477872623161</v>
      </c>
      <c r="E16" s="55"/>
      <c r="F16" s="55"/>
      <c r="G16" s="55">
        <v>17387.514082840004</v>
      </c>
      <c r="H16" s="55">
        <f t="shared" si="2"/>
        <v>2.4803871730156923</v>
      </c>
      <c r="I16" s="55">
        <f t="shared" si="3"/>
        <v>11.58879476673389</v>
      </c>
      <c r="J16" s="55"/>
      <c r="K16" s="55">
        <f>G16-B16</f>
        <v>2069.432476840004</v>
      </c>
      <c r="L16" s="56">
        <f>G16/B16-1</f>
        <v>0.1350973659801773</v>
      </c>
      <c r="M16" s="57"/>
    </row>
    <row r="17" spans="1:13" ht="36.75" customHeight="1">
      <c r="A17" s="58" t="s">
        <v>15</v>
      </c>
      <c r="B17" s="55">
        <v>991.651472</v>
      </c>
      <c r="C17" s="55">
        <f t="shared" si="0"/>
        <v>0.1487542734257444</v>
      </c>
      <c r="D17" s="55">
        <f t="shared" si="1"/>
        <v>0.7250241253231111</v>
      </c>
      <c r="E17" s="55"/>
      <c r="F17" s="55"/>
      <c r="G17" s="55">
        <v>1096.1951770100002</v>
      </c>
      <c r="H17" s="55">
        <f t="shared" si="2"/>
        <v>0.15637591683452212</v>
      </c>
      <c r="I17" s="55">
        <f t="shared" si="3"/>
        <v>0.7306151339477432</v>
      </c>
      <c r="J17" s="55"/>
      <c r="K17" s="55">
        <f>G17-B17</f>
        <v>104.54370501000017</v>
      </c>
      <c r="L17" s="56">
        <f>G17/B17-1</f>
        <v>0.10542383888076379</v>
      </c>
      <c r="M17" s="57"/>
    </row>
    <row r="18" spans="1:13" ht="24" customHeight="1">
      <c r="A18" s="53" t="s">
        <v>16</v>
      </c>
      <c r="B18" s="48">
        <v>4018.298519</v>
      </c>
      <c r="C18" s="48">
        <f t="shared" si="0"/>
        <v>0.6027713299270833</v>
      </c>
      <c r="D18" s="48">
        <f t="shared" si="1"/>
        <v>2.93789042953705</v>
      </c>
      <c r="E18" s="48"/>
      <c r="F18" s="48"/>
      <c r="G18" s="48">
        <v>3869.3547512600003</v>
      </c>
      <c r="H18" s="48">
        <f t="shared" si="2"/>
        <v>0.5519764267132669</v>
      </c>
      <c r="I18" s="48">
        <f t="shared" si="3"/>
        <v>2.5789286426110345</v>
      </c>
      <c r="J18" s="48"/>
      <c r="K18" s="48">
        <f>G18-B18</f>
        <v>-148.94376773999966</v>
      </c>
      <c r="L18" s="49">
        <f>G18/B18-1</f>
        <v>-0.03706637698412363</v>
      </c>
      <c r="M18" s="50"/>
    </row>
    <row r="19" spans="1:13" ht="23.25" customHeight="1">
      <c r="A19" s="59" t="s">
        <v>17</v>
      </c>
      <c r="B19" s="47">
        <f>B20+B21+B22+B23</f>
        <v>52275.740162999995</v>
      </c>
      <c r="C19" s="48">
        <f t="shared" si="0"/>
        <v>7.841706451619193</v>
      </c>
      <c r="D19" s="48">
        <f t="shared" si="1"/>
        <v>38.22025566185747</v>
      </c>
      <c r="E19" s="48"/>
      <c r="F19" s="48"/>
      <c r="G19" s="47">
        <f>G20+G21+G22+G23</f>
        <v>59062.85852868</v>
      </c>
      <c r="H19" s="48">
        <f t="shared" si="2"/>
        <v>8.425514768713267</v>
      </c>
      <c r="I19" s="48">
        <f t="shared" si="3"/>
        <v>39.36545170082836</v>
      </c>
      <c r="J19" s="48"/>
      <c r="K19" s="48">
        <f>G19-B19</f>
        <v>6787.118365680006</v>
      </c>
      <c r="L19" s="49">
        <f>G19/B19-1</f>
        <v>0.12983304195248535</v>
      </c>
      <c r="M19" s="50"/>
    </row>
    <row r="20" spans="1:13" ht="20.25" customHeight="1">
      <c r="A20" s="54" t="s">
        <v>18</v>
      </c>
      <c r="B20" s="39">
        <v>33300.11</v>
      </c>
      <c r="C20" s="55">
        <f t="shared" si="0"/>
        <v>4.995236540169594</v>
      </c>
      <c r="D20" s="55">
        <f t="shared" si="1"/>
        <v>24.346641746237818</v>
      </c>
      <c r="E20" s="55"/>
      <c r="F20" s="55"/>
      <c r="G20" s="55">
        <v>38288.9784513</v>
      </c>
      <c r="H20" s="55">
        <f t="shared" si="2"/>
        <v>5.4620511342796005</v>
      </c>
      <c r="I20" s="55">
        <f t="shared" si="3"/>
        <v>25.519640759798385</v>
      </c>
      <c r="J20" s="55"/>
      <c r="K20" s="55">
        <f>G20-B20</f>
        <v>4988.868451299997</v>
      </c>
      <c r="L20" s="56">
        <f>G20/B20-1</f>
        <v>0.14981537452278681</v>
      </c>
      <c r="M20" s="57"/>
    </row>
    <row r="21" spans="1:13" ht="18" customHeight="1">
      <c r="A21" s="54" t="s">
        <v>19</v>
      </c>
      <c r="B21" s="39">
        <v>15374.090012999999</v>
      </c>
      <c r="C21" s="55">
        <f t="shared" si="0"/>
        <v>2.3062150907247463</v>
      </c>
      <c r="D21" s="55">
        <f t="shared" si="1"/>
        <v>11.240427185403403</v>
      </c>
      <c r="E21" s="55"/>
      <c r="F21" s="55"/>
      <c r="G21" s="55">
        <v>16631.5177859</v>
      </c>
      <c r="H21" s="55">
        <f t="shared" si="2"/>
        <v>2.3725417668901567</v>
      </c>
      <c r="I21" s="55">
        <f t="shared" si="3"/>
        <v>11.084922511740581</v>
      </c>
      <c r="J21" s="55"/>
      <c r="K21" s="55">
        <f>G21-B21</f>
        <v>1257.4277729000005</v>
      </c>
      <c r="L21" s="56">
        <f>G21/B21-1</f>
        <v>0.08178876095019261</v>
      </c>
      <c r="M21" s="57"/>
    </row>
    <row r="22" spans="1:13" s="61" customFormat="1" ht="30" customHeight="1">
      <c r="A22" s="60" t="s">
        <v>20</v>
      </c>
      <c r="B22" s="39">
        <v>1808.236105</v>
      </c>
      <c r="C22" s="55">
        <f t="shared" si="0"/>
        <v>0.27124736419639284</v>
      </c>
      <c r="D22" s="55">
        <f t="shared" si="1"/>
        <v>1.3220519884483104</v>
      </c>
      <c r="E22" s="55"/>
      <c r="F22" s="55"/>
      <c r="G22" s="55">
        <v>2184.0731321499998</v>
      </c>
      <c r="H22" s="55">
        <f t="shared" si="2"/>
        <v>0.31156535408701846</v>
      </c>
      <c r="I22" s="55">
        <f t="shared" si="3"/>
        <v>1.4556868315640128</v>
      </c>
      <c r="J22" s="55"/>
      <c r="K22" s="55">
        <f>G22-B22</f>
        <v>375.8370271499998</v>
      </c>
      <c r="L22" s="56">
        <f>G22/B22-1</f>
        <v>0.20784731933554657</v>
      </c>
      <c r="M22" s="57"/>
    </row>
    <row r="23" spans="1:13" ht="52.5" customHeight="1">
      <c r="A23" s="60" t="s">
        <v>21</v>
      </c>
      <c r="B23" s="39">
        <v>1793.3040449999999</v>
      </c>
      <c r="C23" s="55">
        <f t="shared" si="0"/>
        <v>0.26900745652846003</v>
      </c>
      <c r="D23" s="55">
        <f t="shared" si="1"/>
        <v>1.3111347417679444</v>
      </c>
      <c r="E23" s="55"/>
      <c r="F23" s="55"/>
      <c r="G23" s="55">
        <v>1958.28915933</v>
      </c>
      <c r="H23" s="55">
        <f t="shared" si="2"/>
        <v>0.27935651345649076</v>
      </c>
      <c r="I23" s="55">
        <f t="shared" si="3"/>
        <v>1.3052015977253741</v>
      </c>
      <c r="J23" s="55"/>
      <c r="K23" s="55">
        <f>G23-B23</f>
        <v>164.98511433000021</v>
      </c>
      <c r="L23" s="56">
        <f>G23/B23-1</f>
        <v>0.09200063691932403</v>
      </c>
      <c r="M23" s="57"/>
    </row>
    <row r="24" spans="1:13" s="51" customFormat="1" ht="35.25" customHeight="1">
      <c r="A24" s="59" t="s">
        <v>22</v>
      </c>
      <c r="B24" s="62">
        <v>417.627</v>
      </c>
      <c r="C24" s="48">
        <f t="shared" si="0"/>
        <v>0.06264680959196252</v>
      </c>
      <c r="D24" s="48">
        <f t="shared" si="1"/>
        <v>0.30533877973844714</v>
      </c>
      <c r="E24" s="48"/>
      <c r="F24" s="48"/>
      <c r="G24" s="48">
        <v>473.81056122</v>
      </c>
      <c r="H24" s="48">
        <f t="shared" si="2"/>
        <v>0.06759066493865906</v>
      </c>
      <c r="I24" s="48">
        <f t="shared" si="3"/>
        <v>0.3157951922355956</v>
      </c>
      <c r="J24" s="48"/>
      <c r="K24" s="48">
        <f>G24-B24</f>
        <v>56.18356122</v>
      </c>
      <c r="L24" s="49">
        <f>G24/B24-1</f>
        <v>0.13453048107521792</v>
      </c>
      <c r="M24" s="50"/>
    </row>
    <row r="25" spans="1:13" s="51" customFormat="1" ht="17.25" customHeight="1">
      <c r="A25" s="63" t="s">
        <v>23</v>
      </c>
      <c r="B25" s="62">
        <v>267.332805</v>
      </c>
      <c r="C25" s="48">
        <f t="shared" si="0"/>
        <v>0.04010168722932245</v>
      </c>
      <c r="D25" s="48">
        <f t="shared" si="1"/>
        <v>0.19545449040113844</v>
      </c>
      <c r="E25" s="48"/>
      <c r="F25" s="48"/>
      <c r="G25" s="48">
        <v>309.95562193</v>
      </c>
      <c r="H25" s="48">
        <f t="shared" si="2"/>
        <v>0.04421620854921541</v>
      </c>
      <c r="I25" s="48">
        <f t="shared" si="3"/>
        <v>0.2065857184775564</v>
      </c>
      <c r="J25" s="48"/>
      <c r="K25" s="48">
        <f>G25-B25</f>
        <v>42.62281693</v>
      </c>
      <c r="L25" s="49">
        <f>G25/B25-1</f>
        <v>0.15943728615723018</v>
      </c>
      <c r="M25" s="50"/>
    </row>
    <row r="26" spans="1:13" s="51" customFormat="1" ht="18" customHeight="1">
      <c r="A26" s="64" t="s">
        <v>24</v>
      </c>
      <c r="B26" s="62">
        <v>37785.281412</v>
      </c>
      <c r="C26" s="48">
        <f t="shared" si="0"/>
        <v>5.668041889045212</v>
      </c>
      <c r="D26" s="48">
        <f t="shared" si="1"/>
        <v>27.625876005176647</v>
      </c>
      <c r="E26" s="48"/>
      <c r="F26" s="48"/>
      <c r="G26" s="48">
        <v>37237.17479986</v>
      </c>
      <c r="H26" s="48">
        <f t="shared" si="2"/>
        <v>5.312007817383737</v>
      </c>
      <c r="I26" s="48">
        <f t="shared" si="3"/>
        <v>24.818612620101916</v>
      </c>
      <c r="J26" s="48"/>
      <c r="K26" s="48">
        <f>G26-B26</f>
        <v>-548.1066121399999</v>
      </c>
      <c r="L26" s="49">
        <f>G26/B26-1</f>
        <v>-0.014505823210990587</v>
      </c>
      <c r="M26" s="50"/>
    </row>
    <row r="27" spans="1:13" s="51" customFormat="1" ht="18.75" customHeight="1">
      <c r="A27" s="66" t="s">
        <v>25</v>
      </c>
      <c r="B27" s="62">
        <v>11541.526629250002</v>
      </c>
      <c r="C27" s="48">
        <f t="shared" si="0"/>
        <v>1.7313052583841322</v>
      </c>
      <c r="D27" s="48">
        <f t="shared" si="1"/>
        <v>8.43833290781963</v>
      </c>
      <c r="E27" s="48"/>
      <c r="F27" s="48"/>
      <c r="G27" s="48">
        <v>13679.120410930003</v>
      </c>
      <c r="H27" s="48">
        <f t="shared" si="2"/>
        <v>1.9513723838701857</v>
      </c>
      <c r="I27" s="48">
        <f t="shared" si="3"/>
        <v>9.117146837463014</v>
      </c>
      <c r="J27" s="48"/>
      <c r="K27" s="48">
        <f>G27-B27</f>
        <v>2137.5937816800015</v>
      </c>
      <c r="L27" s="49">
        <f>G27/B27-1</f>
        <v>0.18520892862324123</v>
      </c>
      <c r="M27" s="50"/>
    </row>
    <row r="28" spans="1:13" s="51" customFormat="1" ht="19.5" customHeight="1">
      <c r="A28" s="67" t="s">
        <v>26</v>
      </c>
      <c r="B28" s="62">
        <v>538.5548070000001</v>
      </c>
      <c r="C28" s="48">
        <f t="shared" si="0"/>
        <v>0.08078677970764614</v>
      </c>
      <c r="D28" s="48">
        <f t="shared" si="1"/>
        <v>0.39375248150060926</v>
      </c>
      <c r="E28" s="48"/>
      <c r="F28" s="48"/>
      <c r="G28" s="48">
        <v>545.1506601799999</v>
      </c>
      <c r="H28" s="48">
        <f t="shared" si="2"/>
        <v>0.07776756921255348</v>
      </c>
      <c r="I28" s="48">
        <f t="shared" si="3"/>
        <v>0.36334343642663</v>
      </c>
      <c r="J28" s="48"/>
      <c r="K28" s="48">
        <f>G28-B28</f>
        <v>6.5958531799998354</v>
      </c>
      <c r="L28" s="49">
        <f>G28/B28-1</f>
        <v>0.012247320224921587</v>
      </c>
      <c r="M28" s="50"/>
    </row>
    <row r="29" spans="1:13" s="51" customFormat="1" ht="18" customHeight="1">
      <c r="A29" s="67" t="s">
        <v>27</v>
      </c>
      <c r="B29" s="62">
        <v>37.62533333333334</v>
      </c>
      <c r="C29" s="48">
        <f t="shared" si="0"/>
        <v>0.005644048620341726</v>
      </c>
      <c r="D29" s="48">
        <f t="shared" si="1"/>
        <v>0.027508933491494376</v>
      </c>
      <c r="E29" s="48"/>
      <c r="F29" s="48"/>
      <c r="G29" s="48">
        <v>4.176381333333332</v>
      </c>
      <c r="H29" s="48">
        <f t="shared" si="2"/>
        <v>0.0005957747979077506</v>
      </c>
      <c r="I29" s="48">
        <f t="shared" si="3"/>
        <v>0.0027835621532226015</v>
      </c>
      <c r="J29" s="48"/>
      <c r="K29" s="48">
        <f>G29-B29</f>
        <v>-33.448952000000006</v>
      </c>
      <c r="L29" s="49">
        <f>G29/B29-1</f>
        <v>-0.8890008150536873</v>
      </c>
      <c r="M29" s="50"/>
    </row>
    <row r="30" spans="1:13" s="51" customFormat="1" ht="29.25" customHeight="1">
      <c r="A30" s="68" t="s">
        <v>28</v>
      </c>
      <c r="B30" s="62">
        <v>4680.248017</v>
      </c>
      <c r="C30" s="48">
        <f t="shared" si="0"/>
        <v>0.702068128651067</v>
      </c>
      <c r="D30" s="48">
        <f t="shared" si="1"/>
        <v>3.421860220685126</v>
      </c>
      <c r="E30" s="48"/>
      <c r="F30" s="48"/>
      <c r="G30" s="48">
        <v>6180.82875375</v>
      </c>
      <c r="H30" s="48">
        <f t="shared" si="2"/>
        <v>0.8817159420470757</v>
      </c>
      <c r="I30" s="48">
        <f t="shared" si="3"/>
        <v>4.119528276110928</v>
      </c>
      <c r="J30" s="48"/>
      <c r="K30" s="48">
        <f>G30-B30</f>
        <v>1500.5807367500001</v>
      </c>
      <c r="L30" s="49">
        <f>G30/B30-1</f>
        <v>0.3206199182819931</v>
      </c>
      <c r="M30" s="50"/>
    </row>
    <row r="31" spans="1:13" s="51" customFormat="1" ht="16.5" customHeight="1" hidden="1">
      <c r="A31" s="67"/>
      <c r="B31" s="62"/>
      <c r="C31" s="48"/>
      <c r="D31" s="48"/>
      <c r="E31" s="48"/>
      <c r="F31" s="48"/>
      <c r="G31" s="48"/>
      <c r="H31" s="48"/>
      <c r="I31" s="48"/>
      <c r="J31" s="48"/>
      <c r="K31" s="48"/>
      <c r="L31" s="49"/>
      <c r="M31" s="50"/>
    </row>
    <row r="32" spans="1:13" ht="15" customHeight="1">
      <c r="A32" s="69" t="s">
        <v>30</v>
      </c>
      <c r="B32" s="62">
        <v>-5.648574</v>
      </c>
      <c r="C32" s="70">
        <f t="shared" si="0"/>
        <v>-0.0008473234245968534</v>
      </c>
      <c r="D32" s="70">
        <f t="shared" si="1"/>
        <v>-0.004129830428641634</v>
      </c>
      <c r="E32" s="70"/>
      <c r="F32" s="70"/>
      <c r="G32" s="70">
        <v>-83.87962812</v>
      </c>
      <c r="H32" s="70">
        <f t="shared" si="2"/>
        <v>-0.01196571014550642</v>
      </c>
      <c r="I32" s="70">
        <f t="shared" si="3"/>
        <v>-0.05590585236977524</v>
      </c>
      <c r="J32" s="70"/>
      <c r="K32" s="70">
        <f>G32-B32</f>
        <v>-78.23105412000001</v>
      </c>
      <c r="L32" s="49">
        <f>G32/B32-1</f>
        <v>13.849699786176123</v>
      </c>
      <c r="M32" s="71"/>
    </row>
    <row r="33" spans="1:13" ht="48" customHeight="1">
      <c r="A33" s="72" t="s">
        <v>31</v>
      </c>
      <c r="B33" s="47"/>
      <c r="C33" s="47"/>
      <c r="D33" s="47"/>
      <c r="E33" s="47"/>
      <c r="F33" s="48"/>
      <c r="G33" s="70">
        <v>-18.65803548</v>
      </c>
      <c r="H33" s="70">
        <f t="shared" si="2"/>
        <v>-0.0026616313095577746</v>
      </c>
      <c r="I33" s="70">
        <f t="shared" si="3"/>
        <v>-0.012435598493148257</v>
      </c>
      <c r="J33" s="70"/>
      <c r="K33" s="70">
        <f>G33-B33</f>
        <v>-18.65803548</v>
      </c>
      <c r="L33" s="70"/>
      <c r="M33" s="73"/>
    </row>
    <row r="34" spans="1:13" ht="48" customHeight="1">
      <c r="A34" s="72" t="s">
        <v>32</v>
      </c>
      <c r="B34" s="47"/>
      <c r="C34" s="47"/>
      <c r="D34" s="47"/>
      <c r="E34" s="47"/>
      <c r="F34" s="48"/>
      <c r="G34" s="70">
        <v>405.8</v>
      </c>
      <c r="H34" s="70">
        <f t="shared" si="2"/>
        <v>0.05788873038516405</v>
      </c>
      <c r="I34" s="70">
        <f t="shared" si="3"/>
        <v>0.2704660881328522</v>
      </c>
      <c r="J34" s="70"/>
      <c r="K34" s="70">
        <f>G34-B34</f>
        <v>405.8</v>
      </c>
      <c r="L34" s="49"/>
      <c r="M34" s="73"/>
    </row>
    <row r="35" spans="1:13" ht="10.5" customHeight="1">
      <c r="A35" s="74"/>
      <c r="B35" s="47"/>
      <c r="C35" s="47"/>
      <c r="D35" s="47"/>
      <c r="E35" s="47"/>
      <c r="F35" s="48"/>
      <c r="G35" s="65"/>
      <c r="H35" s="48"/>
      <c r="I35" s="48"/>
      <c r="J35" s="48"/>
      <c r="K35" s="48"/>
      <c r="L35" s="73"/>
      <c r="M35" s="73"/>
    </row>
    <row r="36" spans="1:13" s="51" customFormat="1" ht="33" customHeight="1">
      <c r="A36" s="42" t="s">
        <v>33</v>
      </c>
      <c r="B36" s="75">
        <f>B37+B50+B51+B54+B55</f>
        <v>138346.99720527336</v>
      </c>
      <c r="C36" s="44">
        <f aca="true" t="shared" si="4" ref="C36:C46">B36/$B$9*100</f>
        <v>20.752963748844138</v>
      </c>
      <c r="D36" s="44">
        <f aca="true" t="shared" si="5" ref="D36:D46">B36/B$36*100</f>
        <v>100</v>
      </c>
      <c r="E36" s="44"/>
      <c r="F36" s="44"/>
      <c r="G36" s="75">
        <f>G37+G50+G51+G54+G55</f>
        <v>143576.98234414935</v>
      </c>
      <c r="H36" s="44">
        <f aca="true" t="shared" si="6" ref="H36:H56">G36/$G$9*100</f>
        <v>20.48173785223243</v>
      </c>
      <c r="I36" s="44">
        <f aca="true" t="shared" si="7" ref="I36:I54">G36/G$36*100</f>
        <v>100</v>
      </c>
      <c r="J36" s="44"/>
      <c r="K36" s="44">
        <f>G36-B36</f>
        <v>5229.985138875985</v>
      </c>
      <c r="L36" s="45">
        <f>G36/B36-1</f>
        <v>0.037803387457090665</v>
      </c>
      <c r="M36" s="45"/>
    </row>
    <row r="37" spans="1:13" s="51" customFormat="1" ht="19.5" customHeight="1">
      <c r="A37" s="76" t="s">
        <v>34</v>
      </c>
      <c r="B37" s="65">
        <f>B38+B39+B40+B41+B42+B49</f>
        <v>131925.58659858335</v>
      </c>
      <c r="C37" s="48">
        <f t="shared" si="4"/>
        <v>19.789709726500952</v>
      </c>
      <c r="D37" s="48">
        <f t="shared" si="5"/>
        <v>95.35847489543832</v>
      </c>
      <c r="E37" s="48"/>
      <c r="F37" s="48"/>
      <c r="G37" s="65">
        <f>G38+G39+G40+G41+G42+G49</f>
        <v>138437.80107731602</v>
      </c>
      <c r="H37" s="48">
        <f t="shared" si="6"/>
        <v>19.74861641616491</v>
      </c>
      <c r="I37" s="48">
        <f t="shared" si="7"/>
        <v>96.42060922097187</v>
      </c>
      <c r="J37" s="48"/>
      <c r="K37" s="48">
        <f>G37-B37</f>
        <v>6512.214478732669</v>
      </c>
      <c r="L37" s="49">
        <f>G37/B37-1</f>
        <v>0.049362785844930146</v>
      </c>
      <c r="M37" s="50"/>
    </row>
    <row r="38" spans="1:13" ht="19.5" customHeight="1">
      <c r="A38" s="77" t="s">
        <v>35</v>
      </c>
      <c r="B38" s="70">
        <v>31820.347446999996</v>
      </c>
      <c r="C38" s="70">
        <f t="shared" si="4"/>
        <v>4.7732623792578055</v>
      </c>
      <c r="D38" s="70">
        <f t="shared" si="5"/>
        <v>23.00038894215125</v>
      </c>
      <c r="E38" s="70"/>
      <c r="F38" s="70"/>
      <c r="G38" s="78">
        <v>33561.71841883334</v>
      </c>
      <c r="H38" s="70">
        <f t="shared" si="6"/>
        <v>4.7876916432001915</v>
      </c>
      <c r="I38" s="70">
        <f t="shared" si="7"/>
        <v>23.375417055630127</v>
      </c>
      <c r="J38" s="70"/>
      <c r="K38" s="70">
        <f>G38-B38</f>
        <v>1741.3709718333448</v>
      </c>
      <c r="L38" s="79">
        <f>G38/B38-1</f>
        <v>0.054725077239768494</v>
      </c>
      <c r="M38" s="80"/>
    </row>
    <row r="39" spans="1:13" ht="17.25" customHeight="1">
      <c r="A39" s="77" t="s">
        <v>36</v>
      </c>
      <c r="B39" s="70">
        <v>23178.095196999995</v>
      </c>
      <c r="C39" s="70">
        <f t="shared" si="4"/>
        <v>3.4768674355605356</v>
      </c>
      <c r="D39" s="70">
        <f t="shared" si="5"/>
        <v>16.753594704053697</v>
      </c>
      <c r="E39" s="70"/>
      <c r="F39" s="70"/>
      <c r="G39" s="78">
        <v>23318.72649228667</v>
      </c>
      <c r="H39" s="70">
        <f t="shared" si="6"/>
        <v>3.326494506745602</v>
      </c>
      <c r="I39" s="70">
        <f t="shared" si="7"/>
        <v>16.241270788372223</v>
      </c>
      <c r="J39" s="70"/>
      <c r="K39" s="70">
        <f>G39-B39</f>
        <v>140.6312952866756</v>
      </c>
      <c r="L39" s="79">
        <f>G39/B39-1</f>
        <v>0.006067422456047078</v>
      </c>
      <c r="M39" s="80"/>
    </row>
    <row r="40" spans="1:13" ht="19.5" customHeight="1">
      <c r="A40" s="77" t="s">
        <v>37</v>
      </c>
      <c r="B40" s="70">
        <v>8054.359033249999</v>
      </c>
      <c r="C40" s="70">
        <f t="shared" si="4"/>
        <v>1.20820707650922</v>
      </c>
      <c r="D40" s="70">
        <f t="shared" si="5"/>
        <v>5.821853163389795</v>
      </c>
      <c r="E40" s="70"/>
      <c r="F40" s="70"/>
      <c r="G40" s="78">
        <v>7490.59952042</v>
      </c>
      <c r="H40" s="70">
        <f t="shared" si="6"/>
        <v>1.0685591327275321</v>
      </c>
      <c r="I40" s="70">
        <f t="shared" si="7"/>
        <v>5.217131185042793</v>
      </c>
      <c r="J40" s="70"/>
      <c r="K40" s="70">
        <f>G40-B40</f>
        <v>-563.759512829999</v>
      </c>
      <c r="L40" s="79">
        <f>G40/B40-1</f>
        <v>-0.06999433604867722</v>
      </c>
      <c r="M40" s="80"/>
    </row>
    <row r="41" spans="1:13" ht="19.5" customHeight="1">
      <c r="A41" s="77" t="s">
        <v>38</v>
      </c>
      <c r="B41" s="70">
        <v>3959.383</v>
      </c>
      <c r="C41" s="70">
        <f t="shared" si="4"/>
        <v>0.5939336127756427</v>
      </c>
      <c r="D41" s="70">
        <f t="shared" si="5"/>
        <v>2.8619218920416727</v>
      </c>
      <c r="E41" s="70"/>
      <c r="F41" s="70"/>
      <c r="G41" s="78">
        <v>3820.3876504799996</v>
      </c>
      <c r="H41" s="70">
        <f t="shared" si="6"/>
        <v>0.5449911056319543</v>
      </c>
      <c r="I41" s="70">
        <f t="shared" si="7"/>
        <v>2.6608635925518027</v>
      </c>
      <c r="J41" s="70"/>
      <c r="K41" s="70">
        <f>G41-B41</f>
        <v>-138.99534952000022</v>
      </c>
      <c r="L41" s="79">
        <f>G41/B41-1</f>
        <v>-0.03510530542763868</v>
      </c>
      <c r="M41" s="80"/>
    </row>
    <row r="42" spans="1:13" s="51" customFormat="1" ht="19.5" customHeight="1">
      <c r="A42" s="77" t="s">
        <v>39</v>
      </c>
      <c r="B42" s="78">
        <f>B43+B44+B45+B46+B48+B47</f>
        <v>64597.88314133335</v>
      </c>
      <c r="C42" s="70">
        <f t="shared" si="4"/>
        <v>9.690109320515571</v>
      </c>
      <c r="D42" s="70">
        <f t="shared" si="5"/>
        <v>46.69265285569282</v>
      </c>
      <c r="E42" s="70"/>
      <c r="F42" s="70"/>
      <c r="G42" s="78">
        <f>G43+G44+G45+G46+G48+G47</f>
        <v>70027.025966816</v>
      </c>
      <c r="H42" s="70">
        <f t="shared" si="6"/>
        <v>9.989590009531527</v>
      </c>
      <c r="I42" s="70">
        <f t="shared" si="7"/>
        <v>48.77315627024637</v>
      </c>
      <c r="J42" s="70"/>
      <c r="K42" s="70">
        <f>G42-B42</f>
        <v>5429.142825482653</v>
      </c>
      <c r="L42" s="79">
        <f>G42/B42-1</f>
        <v>0.08404521265200371</v>
      </c>
      <c r="M42" s="81"/>
    </row>
    <row r="43" spans="1:13" ht="31.5" customHeight="1">
      <c r="A43" s="82" t="s">
        <v>40</v>
      </c>
      <c r="B43" s="55">
        <v>765.9902760000004</v>
      </c>
      <c r="C43" s="55">
        <f t="shared" si="4"/>
        <v>0.11490360290370796</v>
      </c>
      <c r="D43" s="55">
        <f t="shared" si="5"/>
        <v>0.5536732213012594</v>
      </c>
      <c r="E43" s="55"/>
      <c r="F43" s="55"/>
      <c r="G43" s="83">
        <v>621.1230176600038</v>
      </c>
      <c r="H43" s="55">
        <f t="shared" si="6"/>
        <v>0.08860528069329585</v>
      </c>
      <c r="I43" s="55">
        <f t="shared" si="7"/>
        <v>0.4326062628696236</v>
      </c>
      <c r="J43" s="55"/>
      <c r="K43" s="55">
        <f>G43-B43</f>
        <v>-144.86725833999662</v>
      </c>
      <c r="L43" s="56">
        <f>G43/B43-1</f>
        <v>-0.18912414801985888</v>
      </c>
      <c r="M43" s="80"/>
    </row>
    <row r="44" spans="1:13" ht="15.75" customHeight="1">
      <c r="A44" s="84" t="s">
        <v>41</v>
      </c>
      <c r="B44" s="55">
        <v>8053.356798666667</v>
      </c>
      <c r="C44" s="85">
        <f t="shared" si="4"/>
        <v>1.2080567346991633</v>
      </c>
      <c r="D44" s="85">
        <f t="shared" si="5"/>
        <v>5.821128728018174</v>
      </c>
      <c r="E44" s="85"/>
      <c r="F44" s="85"/>
      <c r="G44" s="86">
        <v>7274.41852732</v>
      </c>
      <c r="H44" s="85">
        <f t="shared" si="6"/>
        <v>1.0377201893466477</v>
      </c>
      <c r="I44" s="85">
        <f t="shared" si="7"/>
        <v>5.0665631834241065</v>
      </c>
      <c r="J44" s="85"/>
      <c r="K44" s="85">
        <f>G44-B44</f>
        <v>-778.9382713466666</v>
      </c>
      <c r="L44" s="87">
        <f>G44/B44-1</f>
        <v>-0.09672218564507529</v>
      </c>
      <c r="M44" s="80"/>
    </row>
    <row r="45" spans="1:13" ht="33" customHeight="1">
      <c r="A45" s="82" t="s">
        <v>42</v>
      </c>
      <c r="B45" s="55">
        <v>6709.927177000001</v>
      </c>
      <c r="C45" s="55">
        <f t="shared" si="4"/>
        <v>1.0065334143469022</v>
      </c>
      <c r="D45" s="55">
        <f t="shared" si="5"/>
        <v>4.85007070087983</v>
      </c>
      <c r="E45" s="48"/>
      <c r="F45" s="48"/>
      <c r="G45" s="83">
        <v>9176.88066101</v>
      </c>
      <c r="H45" s="55">
        <f t="shared" si="6"/>
        <v>1.309112790443652</v>
      </c>
      <c r="I45" s="55">
        <f t="shared" si="7"/>
        <v>6.391609930213825</v>
      </c>
      <c r="J45" s="55"/>
      <c r="K45" s="55">
        <f>G45-B45</f>
        <v>2466.9534840099986</v>
      </c>
      <c r="L45" s="56">
        <f>G45/B45-1</f>
        <v>0.3676572664553075</v>
      </c>
      <c r="M45" s="80"/>
    </row>
    <row r="46" spans="1:13" ht="17.25" customHeight="1">
      <c r="A46" s="84" t="s">
        <v>43</v>
      </c>
      <c r="B46" s="55">
        <v>46889.10900000001</v>
      </c>
      <c r="C46" s="85">
        <f t="shared" si="4"/>
        <v>7.033676183435881</v>
      </c>
      <c r="D46" s="85">
        <f t="shared" si="5"/>
        <v>33.89239372534263</v>
      </c>
      <c r="E46" s="85"/>
      <c r="F46" s="85"/>
      <c r="G46" s="86">
        <v>49850.906190166</v>
      </c>
      <c r="H46" s="85">
        <f t="shared" si="6"/>
        <v>7.111398885900999</v>
      </c>
      <c r="I46" s="85">
        <f t="shared" si="7"/>
        <v>34.720681112154175</v>
      </c>
      <c r="J46" s="85"/>
      <c r="K46" s="85">
        <f>G46-B46</f>
        <v>2961.797190165991</v>
      </c>
      <c r="L46" s="87">
        <f>G46/B46-1</f>
        <v>0.06316599426459546</v>
      </c>
      <c r="M46" s="80"/>
    </row>
    <row r="47" spans="1:13" ht="48" customHeight="1">
      <c r="A47" s="88" t="s">
        <v>44</v>
      </c>
      <c r="B47" s="55"/>
      <c r="C47" s="85"/>
      <c r="D47" s="85"/>
      <c r="E47" s="85"/>
      <c r="F47" s="85"/>
      <c r="G47" s="86">
        <v>480.47247712</v>
      </c>
      <c r="H47" s="85">
        <f t="shared" si="6"/>
        <v>0.06854100957489301</v>
      </c>
      <c r="I47" s="85">
        <f t="shared" si="7"/>
        <v>0.3346445016989723</v>
      </c>
      <c r="J47" s="85"/>
      <c r="K47" s="85">
        <f>G47-B47</f>
        <v>480.47247712</v>
      </c>
      <c r="L47" s="87"/>
      <c r="M47" s="80"/>
    </row>
    <row r="48" spans="1:13" ht="19.5" customHeight="1">
      <c r="A48" s="89" t="s">
        <v>45</v>
      </c>
      <c r="B48" s="55">
        <v>2179.4998896666666</v>
      </c>
      <c r="C48" s="55">
        <f aca="true" t="shared" si="8" ref="C48:C56">B48/$B$9*100</f>
        <v>0.32693938512991494</v>
      </c>
      <c r="D48" s="55">
        <f aca="true" t="shared" si="9" ref="D48:D54">B48/B$36*100</f>
        <v>1.5753864801509336</v>
      </c>
      <c r="E48" s="55"/>
      <c r="F48" s="55"/>
      <c r="G48" s="83">
        <v>2623.22509354</v>
      </c>
      <c r="H48" s="55">
        <f t="shared" si="6"/>
        <v>0.37421185357204</v>
      </c>
      <c r="I48" s="55">
        <f t="shared" si="7"/>
        <v>1.8270512798856682</v>
      </c>
      <c r="J48" s="55"/>
      <c r="K48" s="55">
        <f>G48-B48</f>
        <v>443.7252038733336</v>
      </c>
      <c r="L48" s="56">
        <f>G48/B48-1</f>
        <v>0.20359037684612913</v>
      </c>
      <c r="M48" s="80"/>
    </row>
    <row r="49" spans="1:13" ht="31.5" customHeight="1">
      <c r="A49" s="90" t="s">
        <v>46</v>
      </c>
      <c r="B49" s="91">
        <v>315.5187800000001</v>
      </c>
      <c r="C49" s="91">
        <f t="shared" si="8"/>
        <v>0.04732990188217792</v>
      </c>
      <c r="D49" s="70">
        <f t="shared" si="9"/>
        <v>0.22806333810906415</v>
      </c>
      <c r="E49" s="70"/>
      <c r="F49" s="70"/>
      <c r="G49" s="78">
        <v>219.34302848</v>
      </c>
      <c r="H49" s="70">
        <f t="shared" si="6"/>
        <v>0.03129001832810271</v>
      </c>
      <c r="I49" s="70">
        <f t="shared" si="7"/>
        <v>0.15277032912855204</v>
      </c>
      <c r="J49" s="70"/>
      <c r="K49" s="70">
        <f>G49-B49</f>
        <v>-96.17575152000012</v>
      </c>
      <c r="L49" s="87">
        <f>G49/B49-1</f>
        <v>-0.3048178353123706</v>
      </c>
      <c r="M49" s="81"/>
    </row>
    <row r="50" spans="1:13" s="51" customFormat="1" ht="19.5" customHeight="1">
      <c r="A50" s="76" t="s">
        <v>47</v>
      </c>
      <c r="B50" s="92">
        <v>6989.2054880000005</v>
      </c>
      <c r="C50" s="70">
        <f t="shared" si="8"/>
        <v>1.0484270064096324</v>
      </c>
      <c r="D50" s="70">
        <f t="shared" si="9"/>
        <v>5.0519386970356255</v>
      </c>
      <c r="E50" s="70"/>
      <c r="F50" s="70"/>
      <c r="G50" s="78">
        <v>5921.1717458933335</v>
      </c>
      <c r="H50" s="70">
        <f t="shared" si="6"/>
        <v>0.8446749994141702</v>
      </c>
      <c r="I50" s="70">
        <f t="shared" si="7"/>
        <v>4.12403969579224</v>
      </c>
      <c r="J50" s="70"/>
      <c r="K50" s="70">
        <f>G50-B50</f>
        <v>-1068.033742106667</v>
      </c>
      <c r="L50" s="79">
        <f>G50/B50-1</f>
        <v>-0.15281189599310108</v>
      </c>
      <c r="M50" s="81"/>
    </row>
    <row r="51" spans="1:13" ht="19.5" customHeight="1">
      <c r="A51" s="76" t="s">
        <v>29</v>
      </c>
      <c r="B51" s="92">
        <v>0</v>
      </c>
      <c r="C51" s="70">
        <f t="shared" si="8"/>
        <v>0</v>
      </c>
      <c r="D51" s="70">
        <f t="shared" si="9"/>
        <v>0</v>
      </c>
      <c r="E51" s="70"/>
      <c r="F51" s="70"/>
      <c r="G51" s="78">
        <v>0</v>
      </c>
      <c r="H51" s="70">
        <f t="shared" si="6"/>
        <v>0</v>
      </c>
      <c r="I51" s="70">
        <f t="shared" si="7"/>
        <v>0</v>
      </c>
      <c r="J51" s="70"/>
      <c r="K51" s="70">
        <f>G51-B51</f>
        <v>0</v>
      </c>
      <c r="L51" s="79"/>
      <c r="M51" s="81"/>
    </row>
    <row r="52" spans="1:13" ht="24.75" customHeight="1" hidden="1">
      <c r="A52" s="93" t="s">
        <v>48</v>
      </c>
      <c r="B52" s="92" t="e">
        <v>#REF!</v>
      </c>
      <c r="C52" s="85" t="e">
        <f t="shared" si="8"/>
        <v>#REF!</v>
      </c>
      <c r="D52" s="85" t="e">
        <f t="shared" si="9"/>
        <v>#REF!</v>
      </c>
      <c r="E52" s="85"/>
      <c r="F52" s="85"/>
      <c r="G52" s="86" t="e">
        <v>#REF!</v>
      </c>
      <c r="H52" s="85" t="e">
        <f t="shared" si="6"/>
        <v>#REF!</v>
      </c>
      <c r="I52" s="85" t="e">
        <f t="shared" si="7"/>
        <v>#REF!</v>
      </c>
      <c r="J52" s="85"/>
      <c r="K52" s="85" t="e">
        <f>G52-B52</f>
        <v>#REF!</v>
      </c>
      <c r="L52" s="79" t="e">
        <f>G52/B52-1</f>
        <v>#REF!</v>
      </c>
      <c r="M52" s="81"/>
    </row>
    <row r="53" spans="1:13" ht="19.5" customHeight="1" hidden="1">
      <c r="A53" s="94" t="s">
        <v>49</v>
      </c>
      <c r="B53" s="92" t="e">
        <v>#REF!</v>
      </c>
      <c r="C53" s="85" t="e">
        <f t="shared" si="8"/>
        <v>#REF!</v>
      </c>
      <c r="D53" s="70" t="e">
        <f t="shared" si="9"/>
        <v>#REF!</v>
      </c>
      <c r="E53" s="70"/>
      <c r="F53" s="70"/>
      <c r="G53" s="78" t="e">
        <v>#REF!</v>
      </c>
      <c r="H53" s="85" t="e">
        <f t="shared" si="6"/>
        <v>#REF!</v>
      </c>
      <c r="I53" s="70" t="e">
        <f t="shared" si="7"/>
        <v>#REF!</v>
      </c>
      <c r="J53" s="70"/>
      <c r="K53" s="70" t="e">
        <f>G53-B53</f>
        <v>#REF!</v>
      </c>
      <c r="L53" s="79" t="e">
        <f>G53/B53-1</f>
        <v>#REF!</v>
      </c>
      <c r="M53" s="81"/>
    </row>
    <row r="54" spans="1:13" s="51" customFormat="1" ht="32.25" customHeight="1">
      <c r="A54" s="95" t="s">
        <v>50</v>
      </c>
      <c r="B54" s="91">
        <v>-567.79488131</v>
      </c>
      <c r="C54" s="70">
        <f t="shared" si="8"/>
        <v>-0.08517298406644812</v>
      </c>
      <c r="D54" s="70">
        <f t="shared" si="9"/>
        <v>-0.41041359247395176</v>
      </c>
      <c r="E54" s="70"/>
      <c r="F54" s="70"/>
      <c r="G54" s="78">
        <v>-781.99047906</v>
      </c>
      <c r="H54" s="70">
        <f t="shared" si="6"/>
        <v>-0.11155356334664765</v>
      </c>
      <c r="I54" s="70">
        <f t="shared" si="7"/>
        <v>-0.5446489167641052</v>
      </c>
      <c r="J54" s="70"/>
      <c r="K54" s="70">
        <f>G54-B54</f>
        <v>-214.19559774999993</v>
      </c>
      <c r="L54" s="79">
        <f>G54/B54-1</f>
        <v>0.37724115662299385</v>
      </c>
      <c r="M54" s="81"/>
    </row>
    <row r="55" spans="1:13" s="51" customFormat="1" ht="7.5" customHeight="1">
      <c r="A55" s="96"/>
      <c r="B55" s="97"/>
      <c r="C55" s="48"/>
      <c r="D55" s="48"/>
      <c r="E55" s="48"/>
      <c r="F55" s="48"/>
      <c r="G55" s="65"/>
      <c r="H55" s="48"/>
      <c r="I55" s="48"/>
      <c r="J55" s="48"/>
      <c r="K55" s="48"/>
      <c r="L55" s="50"/>
      <c r="M55" s="81"/>
    </row>
    <row r="56" spans="1:13" s="33" customFormat="1" ht="21" customHeight="1" thickBot="1">
      <c r="A56" s="98" t="s">
        <v>51</v>
      </c>
      <c r="B56" s="99">
        <f>B11-B36</f>
        <v>-1572.0351916900254</v>
      </c>
      <c r="C56" s="100">
        <f t="shared" si="8"/>
        <v>-0.23581566643361018</v>
      </c>
      <c r="D56" s="99">
        <v>0</v>
      </c>
      <c r="E56" s="99"/>
      <c r="F56" s="101"/>
      <c r="G56" s="99">
        <f>G11-G36</f>
        <v>6460.311721593986</v>
      </c>
      <c r="H56" s="100">
        <f t="shared" si="6"/>
        <v>0.921585124335804</v>
      </c>
      <c r="I56" s="102">
        <v>0</v>
      </c>
      <c r="J56" s="101"/>
      <c r="K56" s="99"/>
      <c r="L56" s="103"/>
      <c r="M56" s="103"/>
    </row>
    <row r="57" spans="1:11" ht="3.75" customHeight="1">
      <c r="A57" s="104"/>
      <c r="B57" s="105"/>
      <c r="C57" s="105"/>
      <c r="D57" s="105"/>
      <c r="E57" s="105"/>
      <c r="F57" s="105"/>
      <c r="G57" s="106"/>
      <c r="H57" s="106"/>
      <c r="I57" s="106"/>
      <c r="J57" s="106"/>
      <c r="K57" s="106"/>
    </row>
    <row r="58" spans="1:12" ht="1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</row>
  </sheetData>
  <sheetProtection/>
  <mergeCells count="5">
    <mergeCell ref="A58:L58"/>
    <mergeCell ref="A3:M4"/>
    <mergeCell ref="K6:L6"/>
    <mergeCell ref="B6:D6"/>
    <mergeCell ref="G6:I6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51667042</cp:lastModifiedBy>
  <cp:lastPrinted>2015-09-25T08:06:07Z</cp:lastPrinted>
  <dcterms:created xsi:type="dcterms:W3CDTF">2015-09-25T07:45:56Z</dcterms:created>
  <dcterms:modified xsi:type="dcterms:W3CDTF">2015-09-25T08:06:30Z</dcterms:modified>
  <cp:category/>
  <cp:version/>
  <cp:contentType/>
  <cp:contentStatus/>
</cp:coreProperties>
</file>