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81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2'!$A$2:$K$54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<sst xmlns="http://schemas.openxmlformats.org/spreadsheetml/2006/main" count="52" uniqueCount="48">
  <si>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 xml:space="preserve"> EXECUŢIA BUGETULUI GENERAL CONSOLIDAT </t>
  </si>
  <si>
    <t xml:space="preserve">    </t>
  </si>
  <si>
    <t xml:space="preserve"> Realizari 1.01.-31.12. 2013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</si>
  <si>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</si>
  <si>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</si>
  <si>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</si>
  <si>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</si>
  <si>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</si>
  <si>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</si>
  <si>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</si>
  <si>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</si>
  <si>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</si>
  <si>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</si>
  <si>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</si>
  <si>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</si>
  <si>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</si>
  <si>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</si>
  <si>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</si>
  <si>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</si>
  <si>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</si>
  <si>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</si>
  <si>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</si>
  <si>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</si>
  <si>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</si>
  <si>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</si>
  <si>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</si>
  <si>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</si>
  <si>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</si>
  <si>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</si>
  <si>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</si>
  <si>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</si>
  <si>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</si>
  <si>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</si>
  <si>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</si>
  <si>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</si>
  <si>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</si>
  <si>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</si>
  <si>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</si>
  <si>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</si>
  <si>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</si>
  <si>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</si>
  <si>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</si>
  <si>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</si>
  <si>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</si>
  <si>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</si>
  <si>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</si>
  <si>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</si>
  <si>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Realizari 1.01.-31.12.2014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</si>
</sst>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0.0000"/>
    <numFmt numFmtId="224" formatCode="&quot;Da&quot;;&quot;Da&quot;;&quot;Nu&quot;"/>
    <numFmt numFmtId="225" formatCode="&quot;Adevărat&quot;;&quot;Adevărat&quot;;&quot;Fals&quot;"/>
    <numFmt numFmtId="226" formatCode="&quot;Activat&quot;;&quot;Activat&quot;;&quot;Dezactivat&quot;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0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94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94" applyFont="1" applyFill="1" applyBorder="1" applyAlignment="1" quotePrefix="1">
      <alignment horizontal="center" vertical="center" wrapText="1"/>
      <protection/>
    </xf>
    <xf numFmtId="0" fontId="73" fillId="0" borderId="21" xfId="294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94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94" applyFont="1" applyFill="1" applyBorder="1" applyAlignment="1">
      <alignment horizontal="right"/>
      <protection/>
    </xf>
    <xf numFmtId="0" fontId="25" fillId="0" borderId="23" xfId="294" applyFont="1" applyFill="1" applyBorder="1" applyAlignment="1">
      <alignment horizontal="center" wrapText="1"/>
      <protection/>
    </xf>
    <xf numFmtId="0" fontId="73" fillId="0" borderId="23" xfId="294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94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94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94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94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4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4" fontId="73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294" applyFont="1" applyFill="1" applyBorder="1" applyAlignment="1">
      <alignment horizontal="center" vertical="center" wrapText="1"/>
      <protection/>
    </xf>
    <xf numFmtId="0" fontId="73" fillId="0" borderId="22" xfId="294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436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rectificare MFP 3 decembrie  retea ora 12 " xfId="18"/>
    <cellStyle name="1 indent" xfId="19"/>
    <cellStyle name="1 indent 2" xfId="20"/>
    <cellStyle name="1 indent_BGC rectificare MFP 3 decembrie  retea ora 12 " xfId="21"/>
    <cellStyle name="2 indents" xfId="22"/>
    <cellStyle name="2 indents 2" xfId="23"/>
    <cellStyle name="2 indents_BGC rectificare MFP 3 decembrie  retea ora 12 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 indents" xfId="37"/>
    <cellStyle name="3 indents 2" xfId="38"/>
    <cellStyle name="3 indents_BGC rectificare MFP 3 decembrie  retea ora 12 " xfId="39"/>
    <cellStyle name="4 indents" xfId="40"/>
    <cellStyle name="4 indents 2" xfId="41"/>
    <cellStyle name="4 indents_BGC rectificare MFP 3 decembrie  retea ora 12 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 indents" xfId="55"/>
    <cellStyle name="5 indents 2" xfId="56"/>
    <cellStyle name="5 indents_BGC rectificare MFP 3 decembrie  retea ora 12 " xfId="57"/>
    <cellStyle name="60 % - Accent1" xfId="58"/>
    <cellStyle name="60 % - Accent2" xfId="59"/>
    <cellStyle name="60 % - Accent3" xfId="60"/>
    <cellStyle name="60 % - Accent4" xfId="61"/>
    <cellStyle name="60 % - Accent5" xfId="62"/>
    <cellStyle name="60 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eia?nnueea" xfId="76"/>
    <cellStyle name="Ãèïåðññûëêà" xfId="77"/>
    <cellStyle name="al_laroux_7_laroux_1_²ðò²Ê´²ÜÎ?_x001F_Normal_laroux_7_laroux_1_²ÜºÈÆø?0*Normal_laroux_7_laroux_1_²ÜºÈÆø (³é³Ýó Ø.)?" xfId="78"/>
    <cellStyle name="Array" xfId="79"/>
    <cellStyle name="Array Enter" xfId="80"/>
    <cellStyle name="Array Enter 2" xfId="81"/>
    <cellStyle name="Array Enter_BGC rectificare MFP 3 decembrie  retea ora 12 " xfId="82"/>
    <cellStyle name="Array_BGC 2014 trim 18 iulie retea si semestru -cu MF tinta 8400" xfId="83"/>
    <cellStyle name="Avertissement" xfId="84"/>
    <cellStyle name="Bad" xfId="85"/>
    <cellStyle name="Body" xfId="86"/>
    <cellStyle name="Bun" xfId="87"/>
    <cellStyle name="Calcul" xfId="88"/>
    <cellStyle name="Calculation" xfId="89"/>
    <cellStyle name="Celkem" xfId="90"/>
    <cellStyle name="Celkem 2" xfId="91"/>
    <cellStyle name="Celkem_BGC rectificare MFP 3 decembrie  retea ora 12 " xfId="92"/>
    <cellStyle name="Cellule liée" xfId="93"/>
    <cellStyle name="Celulă legată" xfId="94"/>
    <cellStyle name="Check Cell" xfId="95"/>
    <cellStyle name="clsAltData" xfId="96"/>
    <cellStyle name="clsAltMRVData" xfId="97"/>
    <cellStyle name="clsBlank" xfId="98"/>
    <cellStyle name="clsBlank 2" xfId="99"/>
    <cellStyle name="clsBlank_BGC rectificare MFP 3 decembrie  retea ora 12 " xfId="100"/>
    <cellStyle name="clsColumnHeader" xfId="101"/>
    <cellStyle name="clsData" xfId="102"/>
    <cellStyle name="clsDefault" xfId="103"/>
    <cellStyle name="clsDefault 2" xfId="104"/>
    <cellStyle name="clsDefault_BGC rectificare MFP 3 decembrie  retea ora 12 " xfId="105"/>
    <cellStyle name="clsFooter" xfId="106"/>
    <cellStyle name="clsIndexTableData" xfId="107"/>
    <cellStyle name="clsIndexTableHdr" xfId="108"/>
    <cellStyle name="clsIndexTableTitle" xfId="109"/>
    <cellStyle name="clsMRVData" xfId="110"/>
    <cellStyle name="clsReportFooter" xfId="111"/>
    <cellStyle name="clsReportHeader" xfId="112"/>
    <cellStyle name="clsRowHeader" xfId="113"/>
    <cellStyle name="clsScale" xfId="114"/>
    <cellStyle name="clsSection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2" xfId="124"/>
    <cellStyle name="Comma 2 2" xfId="125"/>
    <cellStyle name="Comma 2_BGC rectificare MFP 3 decembrie  retea ora 12 " xfId="126"/>
    <cellStyle name="Comma 3" xfId="127"/>
    <cellStyle name="Comma 4" xfId="128"/>
    <cellStyle name="Comma(3)" xfId="129"/>
    <cellStyle name="Comma[mine]" xfId="130"/>
    <cellStyle name="Comma[mine] 2" xfId="131"/>
    <cellStyle name="Comma[mine]_BGC rectificare MFP 3 decembrie  retea ora 12 " xfId="132"/>
    <cellStyle name="Comma0" xfId="133"/>
    <cellStyle name="Comma0 - Style3" xfId="134"/>
    <cellStyle name="Comma0 2" xfId="135"/>
    <cellStyle name="Comma0_040902bgr_bop_active" xfId="136"/>
    <cellStyle name="Commentaire" xfId="137"/>
    <cellStyle name="cucu" xfId="138"/>
    <cellStyle name="Curren - Style3" xfId="139"/>
    <cellStyle name="Curren - Style4" xfId="140"/>
    <cellStyle name="Currency0" xfId="141"/>
    <cellStyle name="Currency0 2" xfId="142"/>
    <cellStyle name="Currency0_BGC rectificare MFP 3 decembrie  retea ora 12 " xfId="143"/>
    <cellStyle name="Date" xfId="144"/>
    <cellStyle name="Date 2" xfId="145"/>
    <cellStyle name="Date_BGC rectificare MFP 3 decembrie  retea ora 12 " xfId="146"/>
    <cellStyle name="Datum" xfId="147"/>
    <cellStyle name="Datum 2" xfId="148"/>
    <cellStyle name="Datum_BGC rectificare MFP 3 decembrie  retea ora 12 " xfId="149"/>
    <cellStyle name="Dezimal [0]_laroux" xfId="150"/>
    <cellStyle name="Dezimal_laroux" xfId="151"/>
    <cellStyle name="Entrée" xfId="152"/>
    <cellStyle name="Eronat" xfId="153"/>
    <cellStyle name="Euro" xfId="154"/>
    <cellStyle name="Euro 2" xfId="155"/>
    <cellStyle name="Euro_BGC rectificare MFP 3 decembrie  retea ora 12 " xfId="156"/>
    <cellStyle name="Excel.Chart" xfId="157"/>
    <cellStyle name="Explanatory Text" xfId="158"/>
    <cellStyle name="Ezres [0]_10mell99" xfId="159"/>
    <cellStyle name="Ezres_10mell99" xfId="160"/>
    <cellStyle name="F2" xfId="161"/>
    <cellStyle name="F3" xfId="162"/>
    <cellStyle name="F4" xfId="163"/>
    <cellStyle name="F5" xfId="164"/>
    <cellStyle name="F5 - Style8" xfId="165"/>
    <cellStyle name="F5_BGC 2014 trim 18 iulie retea si semestru -cu MF tinta 8400" xfId="166"/>
    <cellStyle name="F6" xfId="167"/>
    <cellStyle name="F6 - Style5" xfId="168"/>
    <cellStyle name="F6_BGC 2014 trim 18 iulie retea si semestru -cu MF tinta 8400" xfId="169"/>
    <cellStyle name="F7" xfId="170"/>
    <cellStyle name="F7 - Style7" xfId="171"/>
    <cellStyle name="F7_BGC 2014 trim 18 iulie retea si semestru -cu MF tinta 8400" xfId="172"/>
    <cellStyle name="F8" xfId="173"/>
    <cellStyle name="F8 - Style6" xfId="174"/>
    <cellStyle name="F8_BGC 2014 trim 18 iulie retea si semestru -cu MF tinta 8400" xfId="175"/>
    <cellStyle name="Finanční0" xfId="176"/>
    <cellStyle name="Finanční0 2" xfId="177"/>
    <cellStyle name="Finanční0_BGC rectificare MFP 3 decembrie  retea ora 12 " xfId="178"/>
    <cellStyle name="Finanení0" xfId="179"/>
    <cellStyle name="Finanèní0" xfId="180"/>
    <cellStyle name="Finanení0 2" xfId="181"/>
    <cellStyle name="Finanèní0 2" xfId="182"/>
    <cellStyle name="Finanení0_BGC 2014 trim 18 iulie retea si semestru -cu MF tinta 8400" xfId="183"/>
    <cellStyle name="Finanèní0_BGC 2014 trim 18 iulie retea si semestru -cu MF tinta 8400" xfId="184"/>
    <cellStyle name="Finanení0_BGC rectificare MFP 3 decembrie  retea ora 12 " xfId="185"/>
    <cellStyle name="Finanèní0_BGC rectificare MFP 3 decembrie  retea ora 12 " xfId="186"/>
    <cellStyle name="Fixed" xfId="187"/>
    <cellStyle name="Fixed (0)" xfId="188"/>
    <cellStyle name="Fixed (0) 2" xfId="189"/>
    <cellStyle name="Fixed (0)_BGC rectificare MFP 3 decembrie  retea ora 12 " xfId="190"/>
    <cellStyle name="Fixed (1)" xfId="191"/>
    <cellStyle name="Fixed (1) 2" xfId="192"/>
    <cellStyle name="Fixed (1)_BGC rectificare MFP 3 decembrie  retea ora 12 " xfId="193"/>
    <cellStyle name="Fixed (2)" xfId="194"/>
    <cellStyle name="Fixed (2) 2" xfId="195"/>
    <cellStyle name="Fixed (2)_BGC rectificare MFP 3 decembrie  retea ora 12 " xfId="196"/>
    <cellStyle name="Fixed 2" xfId="197"/>
    <cellStyle name="Fixed_BGC 2014 trim 18 iulie retea si semestru -cu MF tinta 8400" xfId="198"/>
    <cellStyle name="fixed0 - Style4" xfId="199"/>
    <cellStyle name="Fixed1 - Style1" xfId="200"/>
    <cellStyle name="Fixed1 - Style2" xfId="201"/>
    <cellStyle name="Fixed2 - Style2" xfId="202"/>
    <cellStyle name="Good" xfId="203"/>
    <cellStyle name="Grey" xfId="204"/>
    <cellStyle name="Grey 2" xfId="205"/>
    <cellStyle name="Grey_BGC rectificare MFP 3 decembrie  retea ora 12 " xfId="206"/>
    <cellStyle name="Heading 1" xfId="207"/>
    <cellStyle name="Heading 2" xfId="208"/>
    <cellStyle name="Heading 3" xfId="209"/>
    <cellStyle name="Heading 4" xfId="210"/>
    <cellStyle name="Heading1 1" xfId="211"/>
    <cellStyle name="Heading2" xfId="212"/>
    <cellStyle name="Hiperhivatkozás" xfId="213"/>
    <cellStyle name="Hipervínculo_IIF" xfId="214"/>
    <cellStyle name="Hyperlink" xfId="215"/>
    <cellStyle name="Followed Hyperlink" xfId="216"/>
    <cellStyle name="Iau?iue_Eeno1" xfId="217"/>
    <cellStyle name="Ieșire" xfId="218"/>
    <cellStyle name="imf-one decimal" xfId="219"/>
    <cellStyle name="imf-one decimal 2" xfId="220"/>
    <cellStyle name="imf-one decimal_BGC rectificare MFP 3 decembrie  retea ora 12 " xfId="221"/>
    <cellStyle name="imf-zero decimal" xfId="222"/>
    <cellStyle name="imf-zero decimal 2" xfId="223"/>
    <cellStyle name="imf-zero decimal_BGC rectificare MFP 3 decembrie  retea ora 12 " xfId="224"/>
    <cellStyle name="Input" xfId="225"/>
    <cellStyle name="Input [yellow]" xfId="226"/>
    <cellStyle name="Input [yellow] 2" xfId="227"/>
    <cellStyle name="Input [yellow]_BGC rectificare MFP 3 decembrie  retea ora 12 " xfId="228"/>
    <cellStyle name="Insatisfaisant" xfId="229"/>
    <cellStyle name="Intrare" xfId="230"/>
    <cellStyle name="Ioe?uaaaoayny aeia?nnueea" xfId="231"/>
    <cellStyle name="Îáû÷íûé_AMD" xfId="232"/>
    <cellStyle name="Îòêðûâàâøàÿñÿ ãèïåðññûëêà" xfId="233"/>
    <cellStyle name="Label" xfId="234"/>
    <cellStyle name="leftli - Style3" xfId="235"/>
    <cellStyle name="Linked Cell" xfId="236"/>
    <cellStyle name="MacroCode" xfId="237"/>
    <cellStyle name="Már látott hiperhivatkozás" xfId="238"/>
    <cellStyle name="Měna0" xfId="239"/>
    <cellStyle name="Měna0 2" xfId="240"/>
    <cellStyle name="Měna0_BGC rectificare MFP 3 decembrie  retea ora 12 " xfId="241"/>
    <cellStyle name="měny_DEFLÁTORY  3q 1998" xfId="242"/>
    <cellStyle name="Millares [0]_11.1.3. bis" xfId="243"/>
    <cellStyle name="Millares_11.1.3. bis" xfId="244"/>
    <cellStyle name="Milliers [0]_Encours - Apr rééch" xfId="245"/>
    <cellStyle name="Milliers_Cash flows projection" xfId="246"/>
    <cellStyle name="Mina0" xfId="247"/>
    <cellStyle name="Mìna0" xfId="248"/>
    <cellStyle name="Mina0 2" xfId="249"/>
    <cellStyle name="Mìna0 2" xfId="250"/>
    <cellStyle name="Mina0_BGC 2014 trim 18 iulie retea si semestru -cu MF tinta 8400" xfId="251"/>
    <cellStyle name="Mìna0_BGC 2014 trim 18 iulie retea si semestru -cu MF tinta 8400" xfId="252"/>
    <cellStyle name="Mina0_BGC rectificare MFP 3 decembrie  retea ora 12 " xfId="253"/>
    <cellStyle name="Mìna0_BGC rectificare MFP 3 decembrie  retea ora 12 " xfId="254"/>
    <cellStyle name="Moneda [0]_11.1.3. bis" xfId="255"/>
    <cellStyle name="Moneda_11.1.3. bis" xfId="256"/>
    <cellStyle name="Monétaire [0]_Encours - Apr rééch" xfId="257"/>
    <cellStyle name="Monétaire_Encours - Apr rééch" xfId="258"/>
    <cellStyle name="Navadno_Slo" xfId="259"/>
    <cellStyle name="Nedefinován" xfId="260"/>
    <cellStyle name="Neutral" xfId="261"/>
    <cellStyle name="Neutre" xfId="262"/>
    <cellStyle name="Neutru" xfId="263"/>
    <cellStyle name="no dec" xfId="264"/>
    <cellStyle name="No-definido" xfId="265"/>
    <cellStyle name="Normaali_CENTRAL" xfId="266"/>
    <cellStyle name="Normal - Modelo1" xfId="267"/>
    <cellStyle name="Normal - Style1" xfId="268"/>
    <cellStyle name="Normal - Style2" xfId="269"/>
    <cellStyle name="Normal - Style3" xfId="270"/>
    <cellStyle name="Normal - Style5" xfId="271"/>
    <cellStyle name="Normal - Style6" xfId="272"/>
    <cellStyle name="Normal - Style7" xfId="273"/>
    <cellStyle name="Normal - Style8" xfId="274"/>
    <cellStyle name="Normal 10" xfId="275"/>
    <cellStyle name="Normal 2" xfId="276"/>
    <cellStyle name="Normal 2 2" xfId="277"/>
    <cellStyle name="Normal 2 3" xfId="278"/>
    <cellStyle name="Normal 2 3 2" xfId="279"/>
    <cellStyle name="Normal 2_BGC rectificare MFP 3 decembrie  retea ora 12 " xfId="280"/>
    <cellStyle name="Normal 3" xfId="281"/>
    <cellStyle name="Normal 4" xfId="282"/>
    <cellStyle name="Normal 5" xfId="283"/>
    <cellStyle name="Normal 5 2" xfId="284"/>
    <cellStyle name="Normal 5_BGC 2014 trim 18 iulie retea si semestru -cu MF tinta 8400" xfId="285"/>
    <cellStyle name="Normal 6" xfId="286"/>
    <cellStyle name="Normal 7" xfId="287"/>
    <cellStyle name="Normal 8" xfId="288"/>
    <cellStyle name="Normal 9" xfId="289"/>
    <cellStyle name="Normal Table" xfId="290"/>
    <cellStyle name="Normal Table 2" xfId="291"/>
    <cellStyle name="Normal Table_BGC rectificare MFP 3 decembrie  retea ora 12 " xfId="292"/>
    <cellStyle name="Normál_10mell99" xfId="293"/>
    <cellStyle name="Normal_realizari.bugete.2005" xfId="294"/>
    <cellStyle name="normálne_HDP-OD~1" xfId="295"/>
    <cellStyle name="normální_agricult_1" xfId="296"/>
    <cellStyle name="Normßl - Style1" xfId="297"/>
    <cellStyle name="Normßl - Style1 2" xfId="298"/>
    <cellStyle name="Normßl - Style1_BGC rectificare MFP 3 decembrie  retea ora 12 " xfId="299"/>
    <cellStyle name="Notă" xfId="300"/>
    <cellStyle name="Note" xfId="301"/>
    <cellStyle name="Ôèíàíñîâûé_Tranche" xfId="302"/>
    <cellStyle name="Output" xfId="303"/>
    <cellStyle name="Pénznem [0]_10mell99" xfId="304"/>
    <cellStyle name="Pénznem_10mell99" xfId="305"/>
    <cellStyle name="Percen - Style1" xfId="306"/>
    <cellStyle name="Percent [2]" xfId="307"/>
    <cellStyle name="Percent [2] 2" xfId="308"/>
    <cellStyle name="Percent [2]_BGC rectificare MFP 3 decembrie  retea ora 12 " xfId="309"/>
    <cellStyle name="Percent 2" xfId="310"/>
    <cellStyle name="Percent 2 2" xfId="311"/>
    <cellStyle name="Percent 2_BGC rectificare MFP 3 decembrie  retea ora 12 " xfId="312"/>
    <cellStyle name="Percent 3" xfId="313"/>
    <cellStyle name="Percent 4" xfId="314"/>
    <cellStyle name="Percent 5" xfId="315"/>
    <cellStyle name="percentage difference" xfId="316"/>
    <cellStyle name="percentage difference 2" xfId="317"/>
    <cellStyle name="percentage difference one decimal" xfId="318"/>
    <cellStyle name="percentage difference one decimal 2" xfId="319"/>
    <cellStyle name="percentage difference one decimal_BGC rectificare MFP 3 decembrie  retea ora 12 " xfId="320"/>
    <cellStyle name="percentage difference zero decimal" xfId="321"/>
    <cellStyle name="percentage difference zero decimal 2" xfId="322"/>
    <cellStyle name="percentage difference zero decimal_BGC rectificare MFP 3 decembrie  retea ora 12 " xfId="323"/>
    <cellStyle name="percentage difference_BGC 2014 trim 18 iulie retea si semestru -cu MF tinta 8400" xfId="324"/>
    <cellStyle name="Pevný" xfId="325"/>
    <cellStyle name="Pevný 2" xfId="326"/>
    <cellStyle name="Pevný_BGC rectificare MFP 3 decembrie  retea ora 12 " xfId="327"/>
    <cellStyle name="Presentation" xfId="328"/>
    <cellStyle name="Presentation 2" xfId="329"/>
    <cellStyle name="Presentation_BGC rectificare MFP 3 decembrie  retea ora 12 " xfId="330"/>
    <cellStyle name="Percent" xfId="331"/>
    <cellStyle name="Publication" xfId="332"/>
    <cellStyle name="Red Text" xfId="333"/>
    <cellStyle name="reduced" xfId="334"/>
    <cellStyle name="s1" xfId="335"/>
    <cellStyle name="Satisfaisant" xfId="336"/>
    <cellStyle name="Currency" xfId="337"/>
    <cellStyle name="Currency [0]" xfId="338"/>
    <cellStyle name="Sortie" xfId="339"/>
    <cellStyle name="Standard_laroux" xfId="340"/>
    <cellStyle name="STYL1 - Style1" xfId="341"/>
    <cellStyle name="Style1" xfId="342"/>
    <cellStyle name="Text" xfId="343"/>
    <cellStyle name="Text 2" xfId="344"/>
    <cellStyle name="Text avertisment" xfId="345"/>
    <cellStyle name="text BoldBlack" xfId="346"/>
    <cellStyle name="text BoldUnderline" xfId="347"/>
    <cellStyle name="text BoldUnderlineER" xfId="348"/>
    <cellStyle name="text BoldUndlnBlack" xfId="349"/>
    <cellStyle name="Text explicativ" xfId="350"/>
    <cellStyle name="text LightGreen" xfId="351"/>
    <cellStyle name="Text_BGC 2014 trim 18 iulie retea si semestru -cu MF tinta 8400" xfId="352"/>
    <cellStyle name="Texte explicatif" xfId="353"/>
    <cellStyle name="Title" xfId="354"/>
    <cellStyle name="Titlu" xfId="355"/>
    <cellStyle name="Titlu 1" xfId="356"/>
    <cellStyle name="Titlu 2" xfId="357"/>
    <cellStyle name="Titlu 3" xfId="358"/>
    <cellStyle name="Titlu 4" xfId="359"/>
    <cellStyle name="Titre" xfId="360"/>
    <cellStyle name="Titre 1" xfId="361"/>
    <cellStyle name="Titre 2" xfId="362"/>
    <cellStyle name="Titre 3" xfId="363"/>
    <cellStyle name="Titre 4" xfId="364"/>
    <cellStyle name="Titre_BGC rectificare MFP 3 decembrie  retea ora 12 " xfId="365"/>
    <cellStyle name="TopGrey" xfId="366"/>
    <cellStyle name="Total" xfId="367"/>
    <cellStyle name="Undefiniert" xfId="368"/>
    <cellStyle name="ux?_x0018_Normal_laroux_7_laroux_1?&quot;Normal_laroux_7_laroux_1_²ðò²Ê´²ÜÎ?_x001F_Normal_laroux_7_laroux_1_²ÜºÈÆø?0*Normal_laro" xfId="369"/>
    <cellStyle name="ux_1_²ÜºÈÆø (³é³Ýó Ø.)?_x0007_!ß&quot;VQ_x0006_?_x0006_?ults?_x0006_$Currency [0]_laroux_5_results_Sheet1?_x001C_Currency [0]_laroux_5_Sheet1?_x0015_Cur" xfId="370"/>
    <cellStyle name="Verificare celulă" xfId="371"/>
    <cellStyle name="Vérification" xfId="372"/>
    <cellStyle name="Comma" xfId="373"/>
    <cellStyle name="Comma [0]" xfId="374"/>
    <cellStyle name="Währung [0]_laroux" xfId="375"/>
    <cellStyle name="Währung_laroux" xfId="376"/>
    <cellStyle name="Warning Text" xfId="377"/>
    <cellStyle name="WebAnchor1" xfId="378"/>
    <cellStyle name="WebAnchor1 2" xfId="379"/>
    <cellStyle name="WebAnchor1_BGC rectificare MFP 3 decembrie  retea ora 12 " xfId="380"/>
    <cellStyle name="WebAnchor2" xfId="381"/>
    <cellStyle name="WebAnchor2 2" xfId="382"/>
    <cellStyle name="WebAnchor2_BGC rectificare MFP 3 decembrie  retea ora 12 " xfId="383"/>
    <cellStyle name="WebAnchor3" xfId="384"/>
    <cellStyle name="WebAnchor3 2" xfId="385"/>
    <cellStyle name="WebAnchor3_BGC rectificare MFP 3 decembrie  retea ora 12 " xfId="386"/>
    <cellStyle name="WebAnchor4" xfId="387"/>
    <cellStyle name="WebAnchor4 2" xfId="388"/>
    <cellStyle name="WebAnchor4_BGC rectificare MFP 3 decembrie  retea ora 12 " xfId="389"/>
    <cellStyle name="WebAnchor5" xfId="390"/>
    <cellStyle name="WebAnchor5 2" xfId="391"/>
    <cellStyle name="WebAnchor5_BGC rectificare MFP 3 decembrie  retea ora 12 " xfId="392"/>
    <cellStyle name="WebAnchor6" xfId="393"/>
    <cellStyle name="WebAnchor6 2" xfId="394"/>
    <cellStyle name="WebAnchor6_BGC rectificare MFP 3 decembrie  retea ora 12 " xfId="395"/>
    <cellStyle name="WebAnchor7" xfId="396"/>
    <cellStyle name="WebAnchor7 2" xfId="397"/>
    <cellStyle name="WebAnchor7_BGC rectificare MFP 3 decembrie  retea ora 12 " xfId="398"/>
    <cellStyle name="Webexclude" xfId="399"/>
    <cellStyle name="Webexclude 2" xfId="400"/>
    <cellStyle name="Webexclude_BGC rectificare MFP 3 decembrie  retea ora 12 " xfId="401"/>
    <cellStyle name="WebFN" xfId="402"/>
    <cellStyle name="WebFN1" xfId="403"/>
    <cellStyle name="WebFN1 2" xfId="404"/>
    <cellStyle name="WebFN1_BGC rectificare MFP 3 decembrie  retea ora 12 " xfId="405"/>
    <cellStyle name="WebFN2" xfId="406"/>
    <cellStyle name="WebFN2 2" xfId="407"/>
    <cellStyle name="WebFN2_BGC rectificare MFP 3 decembrie  retea ora 12 " xfId="408"/>
    <cellStyle name="WebFN3" xfId="409"/>
    <cellStyle name="WebFN3 2" xfId="410"/>
    <cellStyle name="WebFN3_BGC rectificare MFP 3 decembrie  retea ora 12 " xfId="411"/>
    <cellStyle name="WebFN4" xfId="412"/>
    <cellStyle name="WebFN4 2" xfId="413"/>
    <cellStyle name="WebFN4_BGC rectificare MFP 3 decembrie  retea ora 12 " xfId="414"/>
    <cellStyle name="WebHR" xfId="415"/>
    <cellStyle name="WebHR 2" xfId="416"/>
    <cellStyle name="WebHR_BGC rectificare MFP 3 decembrie  retea ora 12 " xfId="417"/>
    <cellStyle name="WebIndent1" xfId="418"/>
    <cellStyle name="WebIndent1 2" xfId="419"/>
    <cellStyle name="WebIndent1_BGC rectificare MFP 3 decembrie  retea ora 12 " xfId="420"/>
    <cellStyle name="WebIndent1wFN3" xfId="421"/>
    <cellStyle name="WebIndent1wFN3 2" xfId="422"/>
    <cellStyle name="WebIndent1wFN3_BGC rectificare MFP 3 decembrie  retea ora 12 " xfId="423"/>
    <cellStyle name="WebIndent2" xfId="424"/>
    <cellStyle name="WebIndent2 2" xfId="425"/>
    <cellStyle name="WebIndent2_BGC rectificare MFP 3 decembrie  retea ora 12 " xfId="426"/>
    <cellStyle name="WebNoBR" xfId="427"/>
    <cellStyle name="WebNoBR 2" xfId="428"/>
    <cellStyle name="WebNoBR_BGC rectificare MFP 3 decembrie  retea ora 12 " xfId="429"/>
    <cellStyle name="Záhlaví 1" xfId="430"/>
    <cellStyle name="Záhlaví 2" xfId="431"/>
    <cellStyle name="zero" xfId="432"/>
    <cellStyle name="ДАТА" xfId="433"/>
    <cellStyle name="Денежный [0]_453" xfId="434"/>
    <cellStyle name="Денежный_453" xfId="435"/>
    <cellStyle name="ЗАГОЛОВОК1" xfId="436"/>
    <cellStyle name="ЗАГОЛОВОК2" xfId="437"/>
    <cellStyle name="ИТОГОВЫЙ" xfId="438"/>
    <cellStyle name="Обычный_02-682" xfId="439"/>
    <cellStyle name="Открывавшаяся гиперссылка_Table_B_1999_2000_2001" xfId="440"/>
    <cellStyle name="ПРОЦЕНТНЫЙ_BOPENGC" xfId="441"/>
    <cellStyle name="ТЕКСТ" xfId="442"/>
    <cellStyle name="Тысячи [0]_Dk98" xfId="443"/>
    <cellStyle name="Тысячи_Dk98" xfId="444"/>
    <cellStyle name="УровеньСтолб_1_Структура державного боргу" xfId="445"/>
    <cellStyle name="УровеньСтрок_1_Структура державного боргу" xfId="446"/>
    <cellStyle name="ФИКСИРОВАННЫЙ" xfId="447"/>
    <cellStyle name="Финансовый [0]_453" xfId="448"/>
    <cellStyle name="Финансовый_1 квартал-уточ.платежі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12%20decembrie%202014\bgc%20decembrie%202014%20in%20lucru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decembrie "/>
      <sheetName val="dec  2014 (in luna)"/>
      <sheetName val="UAT dec 2014"/>
      <sheetName val="2013 - 2014"/>
      <sheetName val="progr.%.exec"/>
      <sheetName val=" consolidari dec"/>
      <sheetName val="UAT dec 2014 (2)"/>
      <sheetName val=" BGC 2014 retea "/>
      <sheetName val="2013 - 2014 (diferente)"/>
      <sheetName val="UAT nov 2014 (2)"/>
      <sheetName val="nov 2014 (in luna)val"/>
      <sheetName val="UAT oct 2014 val"/>
      <sheetName val="estim nov 2014 (val)"/>
      <sheetName val="dob_trez"/>
      <sheetName val="SPECIAL_AND"/>
      <sheetName val="CNADN_ex"/>
      <sheetName val="BGC"/>
      <sheetName val="Sinteza - Anexa executie progam"/>
      <sheetName val="dec DS 2013 "/>
      <sheetName val="noiembrie  2013 "/>
      <sheetName val="dec2013"/>
      <sheetName val="prog 2014"/>
      <sheetName val="octombrie  2013 Engl"/>
      <sheetName val="SPECIAL_AND (in luna sep)"/>
      <sheetName val="pres (DS)"/>
      <sheetName val="bgc desfasura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180"/>
  <sheetViews>
    <sheetView showZeros="0"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8.8515625" defaultRowHeight="19.5" customHeight="1"/>
  <cols>
    <col min="1" max="1" width="57.00390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1.421875" style="3" customWidth="1"/>
    <col min="7" max="7" width="9.421875" style="3" customWidth="1"/>
    <col min="8" max="8" width="8.28125" style="3" customWidth="1"/>
    <col min="9" max="9" width="14.00390625" style="3" customWidth="1"/>
    <col min="10" max="10" width="11.57421875" style="4" customWidth="1"/>
    <col min="11" max="11" width="6.421875" style="4" hidden="1" customWidth="1"/>
    <col min="12" max="12" width="14.140625" style="4" customWidth="1"/>
    <col min="13" max="13" width="11.140625" style="4" customWidth="1"/>
    <col min="14" max="16384" width="8.8515625" style="4" customWidth="1"/>
  </cols>
  <sheetData>
    <row r="1" ht="27" customHeight="1">
      <c r="F1" s="2"/>
    </row>
    <row r="2" ht="18" customHeight="1">
      <c r="F2" s="2"/>
    </row>
    <row r="3" spans="1:11" ht="6.75" customHeigh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9.5" customHeight="1" thickBot="1">
      <c r="A5" s="5"/>
      <c r="B5" s="6"/>
      <c r="C5" s="6"/>
      <c r="D5" s="6"/>
      <c r="E5" s="6"/>
      <c r="F5" s="6"/>
      <c r="G5" s="6"/>
      <c r="H5" s="6"/>
      <c r="I5" s="6"/>
      <c r="K5" s="7"/>
    </row>
    <row r="6" spans="1:9" ht="11.25" customHeight="1" hidden="1" thickBot="1">
      <c r="A6" s="4" t="s">
        <v>1</v>
      </c>
      <c r="B6" s="4"/>
      <c r="C6" s="4"/>
      <c r="D6" s="4"/>
      <c r="E6" s="8"/>
      <c r="F6" s="9"/>
      <c r="G6" s="10"/>
      <c r="H6" s="10"/>
      <c r="I6" s="10"/>
    </row>
    <row r="7" spans="1:11" ht="47.25" customHeight="1">
      <c r="A7" s="11"/>
      <c r="B7" s="106" t="s">
        <v>2</v>
      </c>
      <c r="C7" s="107"/>
      <c r="D7" s="107"/>
      <c r="E7" s="12"/>
      <c r="F7" s="108" t="s">
        <v>47</v>
      </c>
      <c r="G7" s="109"/>
      <c r="H7" s="109"/>
      <c r="I7" s="105" t="s">
        <v>3</v>
      </c>
      <c r="J7" s="106"/>
      <c r="K7" s="13"/>
    </row>
    <row r="8" spans="1:11" s="21" customFormat="1" ht="33" customHeight="1">
      <c r="A8" s="14"/>
      <c r="B8" s="15" t="s">
        <v>4</v>
      </c>
      <c r="C8" s="16" t="s">
        <v>5</v>
      </c>
      <c r="D8" s="16" t="s">
        <v>6</v>
      </c>
      <c r="E8" s="17"/>
      <c r="F8" s="15" t="s">
        <v>4</v>
      </c>
      <c r="G8" s="16" t="s">
        <v>5</v>
      </c>
      <c r="H8" s="16" t="s">
        <v>6</v>
      </c>
      <c r="I8" s="18" t="s">
        <v>4</v>
      </c>
      <c r="J8" s="19" t="s">
        <v>7</v>
      </c>
      <c r="K8" s="20"/>
    </row>
    <row r="9" spans="1:11" s="25" customFormat="1" ht="9.75" customHeight="1">
      <c r="A9" s="22"/>
      <c r="B9" s="22"/>
      <c r="C9" s="22"/>
      <c r="D9" s="22"/>
      <c r="E9" s="22"/>
      <c r="F9" s="23"/>
      <c r="G9" s="23"/>
      <c r="H9" s="23"/>
      <c r="I9" s="23"/>
      <c r="J9" s="24"/>
      <c r="K9" s="24"/>
    </row>
    <row r="10" spans="1:11" s="25" customFormat="1" ht="18" customHeight="1">
      <c r="A10" s="26" t="s">
        <v>8</v>
      </c>
      <c r="B10" s="27">
        <v>639272</v>
      </c>
      <c r="C10" s="28"/>
      <c r="D10" s="28"/>
      <c r="E10" s="28"/>
      <c r="F10" s="28">
        <v>674300</v>
      </c>
      <c r="G10" s="28"/>
      <c r="H10" s="28"/>
      <c r="I10" s="28"/>
      <c r="J10" s="29"/>
      <c r="K10" s="29"/>
    </row>
    <row r="11" spans="6:11" s="25" customFormat="1" ht="8.25" customHeight="1">
      <c r="F11" s="31"/>
      <c r="G11" s="31"/>
      <c r="H11" s="31"/>
      <c r="I11" s="31"/>
      <c r="J11" s="32"/>
      <c r="K11" s="32"/>
    </row>
    <row r="12" spans="1:11" s="31" customFormat="1" ht="35.25" customHeight="1">
      <c r="A12" s="33" t="s">
        <v>9</v>
      </c>
      <c r="B12" s="34">
        <f>B13+B29+B30+B32+B33++B35+B31</f>
        <v>200374.32624399988</v>
      </c>
      <c r="C12" s="35">
        <f aca="true" t="shared" si="0" ref="C12:C33">B12/$B$10*100</f>
        <v>31.344142437647804</v>
      </c>
      <c r="D12" s="35">
        <f aca="true" t="shared" si="1" ref="D12:D33">B12/B$12*100</f>
        <v>100</v>
      </c>
      <c r="E12" s="35"/>
      <c r="F12" s="34">
        <f>F13+F29+F30+F32+F33+F35+F31+F34</f>
        <v>213833.56476577252</v>
      </c>
      <c r="G12" s="35">
        <f>F12/$F$10*100</f>
        <v>31.71193308108743</v>
      </c>
      <c r="H12" s="35">
        <f aca="true" t="shared" si="2" ref="H12:H33">F12/F$12*100</f>
        <v>100</v>
      </c>
      <c r="I12" s="35">
        <f>F12-B12</f>
        <v>13459.23852177264</v>
      </c>
      <c r="J12" s="36">
        <f>F12/B12-1</f>
        <v>0.06717047425219058</v>
      </c>
      <c r="K12" s="36"/>
    </row>
    <row r="13" spans="1:11" s="42" customFormat="1" ht="24.75" customHeight="1">
      <c r="A13" s="37" t="s">
        <v>10</v>
      </c>
      <c r="B13" s="38">
        <f>B14+B27+B28</f>
        <v>190704.8086999999</v>
      </c>
      <c r="C13" s="39">
        <f t="shared" si="0"/>
        <v>29.831559758600395</v>
      </c>
      <c r="D13" s="39">
        <f t="shared" si="1"/>
        <v>95.17427320892138</v>
      </c>
      <c r="E13" s="39"/>
      <c r="F13" s="38">
        <f>F14+F27+F28</f>
        <v>199774.41085438366</v>
      </c>
      <c r="G13" s="39">
        <f>F13/$F$10*100</f>
        <v>29.626933242530573</v>
      </c>
      <c r="H13" s="39">
        <f t="shared" si="2"/>
        <v>93.42518845121958</v>
      </c>
      <c r="I13" s="39">
        <f>F13-B13</f>
        <v>9069.602154383756</v>
      </c>
      <c r="J13" s="40">
        <f>F13/B13-1</f>
        <v>0.04755832963106488</v>
      </c>
      <c r="K13" s="41"/>
    </row>
    <row r="14" spans="1:11" s="42" customFormat="1" ht="25.5" customHeight="1">
      <c r="A14" s="43" t="s">
        <v>11</v>
      </c>
      <c r="B14" s="38">
        <f>B15+B19+B20+B25+B26</f>
        <v>119109.93673399992</v>
      </c>
      <c r="C14" s="39">
        <f t="shared" si="0"/>
        <v>18.632121653067852</v>
      </c>
      <c r="D14" s="39">
        <f t="shared" si="1"/>
        <v>59.44371166042367</v>
      </c>
      <c r="E14" s="39"/>
      <c r="F14" s="38">
        <f>F15+F19+F20+F25+F26</f>
        <v>124973.94041936366</v>
      </c>
      <c r="G14" s="39">
        <f>F14/$F$10*100</f>
        <v>18.533878157995503</v>
      </c>
      <c r="H14" s="39">
        <f t="shared" si="2"/>
        <v>58.44449189081084</v>
      </c>
      <c r="I14" s="39">
        <f>F14-B14</f>
        <v>5864.003685363743</v>
      </c>
      <c r="J14" s="40">
        <f>F14/B14-1</f>
        <v>0.049231859626115204</v>
      </c>
      <c r="K14" s="41"/>
    </row>
    <row r="15" spans="1:11" s="42" customFormat="1" ht="40.5" customHeight="1">
      <c r="A15" s="44" t="s">
        <v>12</v>
      </c>
      <c r="B15" s="38">
        <f>B16+B17+B18</f>
        <v>34926.74409999991</v>
      </c>
      <c r="C15" s="39">
        <f t="shared" si="0"/>
        <v>5.463518517939141</v>
      </c>
      <c r="D15" s="39">
        <f t="shared" si="1"/>
        <v>17.43074811763504</v>
      </c>
      <c r="E15" s="39"/>
      <c r="F15" s="38">
        <f>F16+F17+F18</f>
        <v>37376.190531</v>
      </c>
      <c r="G15" s="39">
        <f>F15/$F$10*100</f>
        <v>5.542961668545158</v>
      </c>
      <c r="H15" s="39">
        <f t="shared" si="2"/>
        <v>17.47910370008603</v>
      </c>
      <c r="I15" s="39">
        <f>F15-B15</f>
        <v>2449.4464310000913</v>
      </c>
      <c r="J15" s="40">
        <f>F15/B15-1</f>
        <v>0.07013096966573817</v>
      </c>
      <c r="K15" s="41"/>
    </row>
    <row r="16" spans="1:11" ht="25.5" customHeight="1">
      <c r="A16" s="45" t="s">
        <v>13</v>
      </c>
      <c r="B16" s="46">
        <v>10925.740047</v>
      </c>
      <c r="C16" s="46">
        <f t="shared" si="0"/>
        <v>1.709090973325908</v>
      </c>
      <c r="D16" s="46">
        <f t="shared" si="1"/>
        <v>5.452664646116142</v>
      </c>
      <c r="E16" s="46"/>
      <c r="F16" s="46">
        <v>12237.728</v>
      </c>
      <c r="G16" s="46">
        <f>F16/$F$10*100</f>
        <v>1.8148788373127687</v>
      </c>
      <c r="H16" s="46">
        <f t="shared" si="2"/>
        <v>5.723015473929396</v>
      </c>
      <c r="I16" s="46">
        <f>F16-B16</f>
        <v>1311.9879529999998</v>
      </c>
      <c r="J16" s="47">
        <f>F16/B16-1</f>
        <v>0.12008229624319555</v>
      </c>
      <c r="K16" s="48"/>
    </row>
    <row r="17" spans="1:11" ht="18" customHeight="1">
      <c r="A17" s="45" t="s">
        <v>14</v>
      </c>
      <c r="B17" s="46">
        <v>22735.885167999902</v>
      </c>
      <c r="C17" s="46">
        <f t="shared" si="0"/>
        <v>3.556527607653691</v>
      </c>
      <c r="D17" s="46">
        <f t="shared" si="1"/>
        <v>11.346705735301613</v>
      </c>
      <c r="E17" s="46"/>
      <c r="F17" s="46">
        <v>23691.813000000002</v>
      </c>
      <c r="G17" s="46">
        <f>F17/$F$10*100</f>
        <v>3.513541895298829</v>
      </c>
      <c r="H17" s="46">
        <f t="shared" si="2"/>
        <v>11.079557611056698</v>
      </c>
      <c r="I17" s="46">
        <f>F17-B17</f>
        <v>955.9278320000994</v>
      </c>
      <c r="J17" s="47">
        <f>F17/B17-1</f>
        <v>0.04204489180590776</v>
      </c>
      <c r="K17" s="48"/>
    </row>
    <row r="18" spans="1:11" ht="30" customHeight="1">
      <c r="A18" s="49" t="s">
        <v>15</v>
      </c>
      <c r="B18" s="46">
        <v>1265.118885</v>
      </c>
      <c r="C18" s="46">
        <f t="shared" si="0"/>
        <v>0.1978999369595415</v>
      </c>
      <c r="D18" s="46">
        <f t="shared" si="1"/>
        <v>0.6313777362172832</v>
      </c>
      <c r="E18" s="46"/>
      <c r="F18" s="46">
        <v>1446.649531</v>
      </c>
      <c r="G18" s="46">
        <f>F18/$F$10*100</f>
        <v>0.21454093593356072</v>
      </c>
      <c r="H18" s="46">
        <f t="shared" si="2"/>
        <v>0.6765306150999356</v>
      </c>
      <c r="I18" s="46">
        <f>F18-B18</f>
        <v>181.53064599999993</v>
      </c>
      <c r="J18" s="47">
        <f>F18/B18-1</f>
        <v>0.14348900182610103</v>
      </c>
      <c r="K18" s="48"/>
    </row>
    <row r="19" spans="1:11" ht="24" customHeight="1">
      <c r="A19" s="44" t="s">
        <v>16</v>
      </c>
      <c r="B19" s="39">
        <v>4403.1674969999995</v>
      </c>
      <c r="C19" s="39">
        <f t="shared" si="0"/>
        <v>0.688778406844035</v>
      </c>
      <c r="D19" s="39">
        <f t="shared" si="1"/>
        <v>2.197470893370927</v>
      </c>
      <c r="E19" s="39"/>
      <c r="F19" s="39">
        <v>6185.078399</v>
      </c>
      <c r="G19" s="39">
        <f>F19/$F$10*100</f>
        <v>0.9172591426664689</v>
      </c>
      <c r="H19" s="39">
        <f t="shared" si="2"/>
        <v>2.8924731277687705</v>
      </c>
      <c r="I19" s="39">
        <f>F19-B19</f>
        <v>1781.9109020000005</v>
      </c>
      <c r="J19" s="40">
        <f>F19/B19-1</f>
        <v>0.4046884210546309</v>
      </c>
      <c r="K19" s="41"/>
    </row>
    <row r="20" spans="1:11" ht="23.25" customHeight="1">
      <c r="A20" s="50" t="s">
        <v>17</v>
      </c>
      <c r="B20" s="38">
        <f>B21+B22+B23+B24</f>
        <v>78775.008073</v>
      </c>
      <c r="C20" s="46">
        <f t="shared" si="0"/>
        <v>12.322611982536385</v>
      </c>
      <c r="D20" s="39">
        <f t="shared" si="1"/>
        <v>39.313922871073856</v>
      </c>
      <c r="E20" s="39"/>
      <c r="F20" s="38">
        <f>F21+F22+F23+F24</f>
        <v>80352.21597736365</v>
      </c>
      <c r="G20" s="39">
        <f>F20/$F$10*100</f>
        <v>11.916389734148547</v>
      </c>
      <c r="H20" s="39">
        <f t="shared" si="2"/>
        <v>37.57698940546555</v>
      </c>
      <c r="I20" s="39">
        <f>F20-B20</f>
        <v>1577.2079043636477</v>
      </c>
      <c r="J20" s="40">
        <f>F20/B20-1</f>
        <v>0.02002167873981131</v>
      </c>
      <c r="K20" s="41"/>
    </row>
    <row r="21" spans="1:11" ht="20.25" customHeight="1">
      <c r="A21" s="45" t="s">
        <v>18</v>
      </c>
      <c r="B21" s="30">
        <v>51827.033425</v>
      </c>
      <c r="C21" s="46">
        <f t="shared" si="0"/>
        <v>8.107195908001602</v>
      </c>
      <c r="D21" s="46">
        <f t="shared" si="1"/>
        <v>25.86510677115848</v>
      </c>
      <c r="E21" s="46"/>
      <c r="F21" s="46">
        <v>50878.469</v>
      </c>
      <c r="G21" s="46">
        <f>F21/$F$10*100</f>
        <v>7.545375797122941</v>
      </c>
      <c r="H21" s="46">
        <f t="shared" si="2"/>
        <v>23.79349053818136</v>
      </c>
      <c r="I21" s="46">
        <f>F21-B21</f>
        <v>-948.5644250000041</v>
      </c>
      <c r="J21" s="47">
        <f>F21/B21-1</f>
        <v>-0.0183025028120255</v>
      </c>
      <c r="K21" s="48"/>
    </row>
    <row r="22" spans="1:11" ht="18" customHeight="1">
      <c r="A22" s="45" t="s">
        <v>19</v>
      </c>
      <c r="B22" s="30">
        <v>21106.00497</v>
      </c>
      <c r="C22" s="46">
        <f t="shared" si="0"/>
        <v>3.3015688110851094</v>
      </c>
      <c r="D22" s="46">
        <f t="shared" si="1"/>
        <v>10.533288054228459</v>
      </c>
      <c r="E22" s="46"/>
      <c r="F22" s="46">
        <v>24094.794</v>
      </c>
      <c r="G22" s="46">
        <f>F22/$F$10*100</f>
        <v>3.5733047604923627</v>
      </c>
      <c r="H22" s="46">
        <f t="shared" si="2"/>
        <v>11.268013057909213</v>
      </c>
      <c r="I22" s="46">
        <f>F22-B22</f>
        <v>2988.78903</v>
      </c>
      <c r="J22" s="47">
        <f>F22/B22-1</f>
        <v>0.14160846802832916</v>
      </c>
      <c r="K22" s="48"/>
    </row>
    <row r="23" spans="1:11" s="52" customFormat="1" ht="23.25" customHeight="1">
      <c r="A23" s="51" t="s">
        <v>20</v>
      </c>
      <c r="B23" s="30">
        <v>1521.409592</v>
      </c>
      <c r="C23" s="46">
        <f t="shared" si="0"/>
        <v>0.2379909634709482</v>
      </c>
      <c r="D23" s="46">
        <f t="shared" si="1"/>
        <v>0.759283696927993</v>
      </c>
      <c r="E23" s="46"/>
      <c r="F23" s="46">
        <v>2589.0657743636366</v>
      </c>
      <c r="G23" s="46">
        <f>F23/$F$10*100</f>
        <v>0.3839634842597711</v>
      </c>
      <c r="H23" s="46">
        <f t="shared" si="2"/>
        <v>1.2107854897333956</v>
      </c>
      <c r="I23" s="46">
        <f>F23-B23</f>
        <v>1067.6561823636366</v>
      </c>
      <c r="J23" s="47">
        <f>F23/B23-1</f>
        <v>0.7017546017704066</v>
      </c>
      <c r="K23" s="48"/>
    </row>
    <row r="24" spans="1:11" ht="42.75" customHeight="1">
      <c r="A24" s="51" t="s">
        <v>21</v>
      </c>
      <c r="B24" s="30">
        <v>4320.560086</v>
      </c>
      <c r="C24" s="46">
        <f t="shared" si="0"/>
        <v>0.6758562999787259</v>
      </c>
      <c r="D24" s="46">
        <f t="shared" si="1"/>
        <v>2.1562443487589156</v>
      </c>
      <c r="E24" s="46"/>
      <c r="F24" s="46">
        <v>2789.887203</v>
      </c>
      <c r="G24" s="46">
        <f>F24/$F$10*100</f>
        <v>0.41374569227346886</v>
      </c>
      <c r="H24" s="46">
        <f t="shared" si="2"/>
        <v>1.3047003196415712</v>
      </c>
      <c r="I24" s="46">
        <f>F24-B24</f>
        <v>-1530.6728830000002</v>
      </c>
      <c r="J24" s="47">
        <f>F24/B24-1</f>
        <v>-0.35427649483683166</v>
      </c>
      <c r="K24" s="48"/>
    </row>
    <row r="25" spans="1:11" s="42" customFormat="1" ht="35.25" customHeight="1">
      <c r="A25" s="50" t="s">
        <v>22</v>
      </c>
      <c r="B25" s="53">
        <v>619.979735</v>
      </c>
      <c r="C25" s="39">
        <f t="shared" si="0"/>
        <v>0.09698215079027393</v>
      </c>
      <c r="D25" s="39">
        <f t="shared" si="1"/>
        <v>0.30941076465307144</v>
      </c>
      <c r="E25" s="39"/>
      <c r="F25" s="39">
        <v>642.987</v>
      </c>
      <c r="G25" s="39">
        <f>F25/$F$10*100</f>
        <v>0.09535622126649859</v>
      </c>
      <c r="H25" s="39">
        <f t="shared" si="2"/>
        <v>0.30069507595980566</v>
      </c>
      <c r="I25" s="39">
        <f>F25-B25</f>
        <v>23.00726499999996</v>
      </c>
      <c r="J25" s="40">
        <f>F25/B25-1</f>
        <v>0.03710970488414422</v>
      </c>
      <c r="K25" s="41"/>
    </row>
    <row r="26" spans="1:11" s="42" customFormat="1" ht="17.25" customHeight="1">
      <c r="A26" s="54" t="s">
        <v>23</v>
      </c>
      <c r="B26" s="53">
        <v>385.037329</v>
      </c>
      <c r="C26" s="39">
        <f t="shared" si="0"/>
        <v>0.06023059495801474</v>
      </c>
      <c r="D26" s="39">
        <f t="shared" si="1"/>
        <v>0.19215901369077207</v>
      </c>
      <c r="E26" s="39"/>
      <c r="F26" s="39">
        <v>417.46851200000003</v>
      </c>
      <c r="G26" s="39">
        <f>F26/$F$10*100</f>
        <v>0.06191139136882694</v>
      </c>
      <c r="H26" s="39">
        <f t="shared" si="2"/>
        <v>0.19523058153067957</v>
      </c>
      <c r="I26" s="39">
        <f>F26-B26</f>
        <v>32.43118300000003</v>
      </c>
      <c r="J26" s="40">
        <f>F26/B26-1</f>
        <v>0.08422867228024011</v>
      </c>
      <c r="K26" s="41"/>
    </row>
    <row r="27" spans="1:11" s="42" customFormat="1" ht="18" customHeight="1">
      <c r="A27" s="55" t="s">
        <v>24</v>
      </c>
      <c r="B27" s="53">
        <v>54383.174708000006</v>
      </c>
      <c r="C27" s="39">
        <f t="shared" si="0"/>
        <v>8.50704781501458</v>
      </c>
      <c r="D27" s="39">
        <f t="shared" si="1"/>
        <v>27.140789804466518</v>
      </c>
      <c r="E27" s="39"/>
      <c r="F27" s="39">
        <v>57612.089035000005</v>
      </c>
      <c r="G27" s="39">
        <f>F27/$F$10*100</f>
        <v>8.543984730090465</v>
      </c>
      <c r="H27" s="39">
        <f t="shared" si="2"/>
        <v>26.94249104349297</v>
      </c>
      <c r="I27" s="39">
        <f>F27-B27</f>
        <v>3228.9143269999986</v>
      </c>
      <c r="J27" s="40">
        <f>F27/B27-1</f>
        <v>0.05937340628488563</v>
      </c>
      <c r="K27" s="41"/>
    </row>
    <row r="28" spans="1:11" s="42" customFormat="1" ht="18.75" customHeight="1">
      <c r="A28" s="57" t="s">
        <v>25</v>
      </c>
      <c r="B28" s="53">
        <v>17211.697258</v>
      </c>
      <c r="C28" s="39">
        <f t="shared" si="0"/>
        <v>2.6923902905179644</v>
      </c>
      <c r="D28" s="39">
        <f t="shared" si="1"/>
        <v>8.589771744031202</v>
      </c>
      <c r="E28" s="39"/>
      <c r="F28" s="39">
        <v>17188.381400020004</v>
      </c>
      <c r="G28" s="39">
        <f>F28/$F$10*100</f>
        <v>2.54907035444461</v>
      </c>
      <c r="H28" s="39">
        <f t="shared" si="2"/>
        <v>8.03820551691578</v>
      </c>
      <c r="I28" s="39">
        <f>F28-B28</f>
        <v>-23.315857979996508</v>
      </c>
      <c r="J28" s="40">
        <f>F28/B28-1</f>
        <v>-0.0013546518760175763</v>
      </c>
      <c r="K28" s="41"/>
    </row>
    <row r="29" spans="1:11" s="42" customFormat="1" ht="19.5" customHeight="1">
      <c r="A29" s="58" t="s">
        <v>26</v>
      </c>
      <c r="B29" s="53">
        <v>654.6893949999999</v>
      </c>
      <c r="C29" s="39">
        <f t="shared" si="0"/>
        <v>0.10241171129034274</v>
      </c>
      <c r="D29" s="39">
        <f t="shared" si="1"/>
        <v>0.3267331734918831</v>
      </c>
      <c r="E29" s="39"/>
      <c r="F29" s="39">
        <v>1072.6280000000002</v>
      </c>
      <c r="G29" s="39">
        <f>F29/$F$10*100</f>
        <v>0.15907281625389294</v>
      </c>
      <c r="H29" s="39">
        <f t="shared" si="2"/>
        <v>0.5016181632546451</v>
      </c>
      <c r="I29" s="39">
        <f>F29-B29</f>
        <v>417.9386050000003</v>
      </c>
      <c r="J29" s="40">
        <f>F29/B29-1</f>
        <v>0.6383769283447769</v>
      </c>
      <c r="K29" s="41"/>
    </row>
    <row r="30" spans="1:11" s="42" customFormat="1" ht="18" customHeight="1">
      <c r="A30" s="58" t="s">
        <v>27</v>
      </c>
      <c r="B30" s="53">
        <v>207.04791099999997</v>
      </c>
      <c r="C30" s="39">
        <f t="shared" si="0"/>
        <v>0.03238807753194258</v>
      </c>
      <c r="D30" s="39">
        <f t="shared" si="1"/>
        <v>0.10333055880016961</v>
      </c>
      <c r="E30" s="39"/>
      <c r="F30" s="39">
        <v>89.23429838888889</v>
      </c>
      <c r="G30" s="39">
        <f>F30/$F$10*100</f>
        <v>0.013233619811491753</v>
      </c>
      <c r="H30" s="39">
        <f t="shared" si="2"/>
        <v>0.04173072571026616</v>
      </c>
      <c r="I30" s="39">
        <f>F30-B30</f>
        <v>-117.81361261111108</v>
      </c>
      <c r="J30" s="40">
        <f>F30/B30-1</f>
        <v>-0.5690161858774373</v>
      </c>
      <c r="K30" s="41"/>
    </row>
    <row r="31" spans="1:11" s="42" customFormat="1" ht="30" customHeight="1">
      <c r="A31" s="59" t="s">
        <v>28</v>
      </c>
      <c r="B31" s="53">
        <v>9173.027570999999</v>
      </c>
      <c r="C31" s="39">
        <f t="shared" si="0"/>
        <v>1.434917776940019</v>
      </c>
      <c r="D31" s="39">
        <f t="shared" si="1"/>
        <v>4.577945559667069</v>
      </c>
      <c r="E31" s="39"/>
      <c r="F31" s="39">
        <v>11099.672650999999</v>
      </c>
      <c r="G31" s="39">
        <f>F31/$F$10*100</f>
        <v>1.6461030180928367</v>
      </c>
      <c r="H31" s="39">
        <f t="shared" si="2"/>
        <v>5.190799986502717</v>
      </c>
      <c r="I31" s="39">
        <f>F31-B31</f>
        <v>1926.6450800000002</v>
      </c>
      <c r="J31" s="40">
        <f>F31/B31-1</f>
        <v>0.21003371734006104</v>
      </c>
      <c r="K31" s="41"/>
    </row>
    <row r="32" spans="1:11" s="42" customFormat="1" ht="10.5" customHeight="1">
      <c r="A32" s="60"/>
      <c r="B32" s="53">
        <v>0</v>
      </c>
      <c r="C32" s="39">
        <f t="shared" si="0"/>
        <v>0</v>
      </c>
      <c r="D32" s="39">
        <f t="shared" si="1"/>
        <v>0</v>
      </c>
      <c r="E32" s="39"/>
      <c r="F32" s="39">
        <v>0</v>
      </c>
      <c r="G32" s="39">
        <f>F32/$F$10*100</f>
        <v>0</v>
      </c>
      <c r="H32" s="39">
        <f t="shared" si="2"/>
        <v>0</v>
      </c>
      <c r="I32" s="39">
        <f>F32-B32</f>
        <v>0</v>
      </c>
      <c r="J32" s="40"/>
      <c r="K32" s="41"/>
    </row>
    <row r="33" spans="1:11" ht="17.25" customHeight="1">
      <c r="A33" s="60" t="s">
        <v>29</v>
      </c>
      <c r="B33" s="53">
        <v>-365.247333</v>
      </c>
      <c r="C33" s="61">
        <f t="shared" si="0"/>
        <v>-0.057134886714888186</v>
      </c>
      <c r="D33" s="61">
        <f t="shared" si="1"/>
        <v>-0.18228250088049253</v>
      </c>
      <c r="E33" s="61"/>
      <c r="F33" s="61">
        <v>272.724</v>
      </c>
      <c r="G33" s="61">
        <f>F33/$F$10*100</f>
        <v>0.04044549903603737</v>
      </c>
      <c r="H33" s="61">
        <f t="shared" si="2"/>
        <v>0.12754031402821836</v>
      </c>
      <c r="I33" s="61">
        <f>F33-B33</f>
        <v>637.971333</v>
      </c>
      <c r="J33" s="62"/>
      <c r="K33" s="63"/>
    </row>
    <row r="34" spans="1:11" ht="48" customHeight="1">
      <c r="A34" s="60" t="s">
        <v>30</v>
      </c>
      <c r="B34" s="38"/>
      <c r="C34" s="38"/>
      <c r="D34" s="38"/>
      <c r="E34" s="38"/>
      <c r="F34" s="56">
        <v>1524.894962</v>
      </c>
      <c r="G34" s="39"/>
      <c r="H34" s="39"/>
      <c r="I34" s="39"/>
      <c r="J34" s="64"/>
      <c r="K34" s="64"/>
    </row>
    <row r="35" spans="1:11" ht="15.75" customHeight="1">
      <c r="A35" s="65"/>
      <c r="B35" s="38"/>
      <c r="C35" s="38"/>
      <c r="D35" s="38"/>
      <c r="E35" s="38"/>
      <c r="F35" s="56"/>
      <c r="G35" s="39"/>
      <c r="H35" s="39"/>
      <c r="I35" s="39"/>
      <c r="J35" s="64"/>
      <c r="K35" s="64"/>
    </row>
    <row r="36" spans="1:13" s="42" customFormat="1" ht="33" customHeight="1">
      <c r="A36" s="33" t="s">
        <v>31</v>
      </c>
      <c r="B36" s="66">
        <f>B37+B49+B50+B51+B52</f>
        <v>216168.33769390002</v>
      </c>
      <c r="C36" s="35">
        <f aca="true" t="shared" si="3" ref="C36:C53">B36/$B$10*100</f>
        <v>33.814767062205135</v>
      </c>
      <c r="D36" s="35">
        <f aca="true" t="shared" si="4" ref="D36:D52">B36/B$36*100</f>
        <v>100</v>
      </c>
      <c r="E36" s="35"/>
      <c r="F36" s="66">
        <f>F37+F49+F50+F51+F52</f>
        <v>226326.78567433523</v>
      </c>
      <c r="G36" s="35">
        <f aca="true" t="shared" si="5" ref="G36:G53">F36/$F$10*100</f>
        <v>33.56470201310028</v>
      </c>
      <c r="H36" s="35">
        <f aca="true" t="shared" si="6" ref="H36:H52">F36/F$36*100</f>
        <v>100</v>
      </c>
      <c r="I36" s="35">
        <f>F36-B36</f>
        <v>10158.447980435216</v>
      </c>
      <c r="J36" s="36">
        <f>F36/B36-1</f>
        <v>0.04699322800372285</v>
      </c>
      <c r="K36" s="36"/>
      <c r="M36" s="67">
        <f>G36-C36</f>
        <v>-0.2500650491048546</v>
      </c>
    </row>
    <row r="37" spans="1:11" s="42" customFormat="1" ht="19.5" customHeight="1">
      <c r="A37" s="68" t="s">
        <v>32</v>
      </c>
      <c r="B37" s="56">
        <f>B38+B39+B40+B41+B42+B48</f>
        <v>199117.34223190002</v>
      </c>
      <c r="C37" s="39">
        <f t="shared" si="3"/>
        <v>31.147515022071985</v>
      </c>
      <c r="D37" s="39">
        <f t="shared" si="4"/>
        <v>92.11216793176037</v>
      </c>
      <c r="E37" s="39"/>
      <c r="F37" s="56">
        <f>F38+F39+F40+F41+F42+F48</f>
        <v>210135.93183490887</v>
      </c>
      <c r="G37" s="39">
        <f t="shared" si="5"/>
        <v>31.163566933843818</v>
      </c>
      <c r="H37" s="39">
        <f t="shared" si="6"/>
        <v>92.846249377339</v>
      </c>
      <c r="I37" s="39">
        <f>F37-B37</f>
        <v>11018.589603008848</v>
      </c>
      <c r="J37" s="40">
        <f>F37/B37-1</f>
        <v>0.05533716691626056</v>
      </c>
      <c r="K37" s="41"/>
    </row>
    <row r="38" spans="1:11" ht="19.5" customHeight="1">
      <c r="A38" s="69" t="s">
        <v>33</v>
      </c>
      <c r="B38" s="61">
        <v>46240.9880469</v>
      </c>
      <c r="C38" s="61">
        <f t="shared" si="3"/>
        <v>7.233382354756661</v>
      </c>
      <c r="D38" s="61">
        <f t="shared" si="4"/>
        <v>21.391193798408366</v>
      </c>
      <c r="E38" s="61"/>
      <c r="F38" s="70">
        <v>50246.887182</v>
      </c>
      <c r="G38" s="61">
        <f t="shared" si="5"/>
        <v>7.451710986504523</v>
      </c>
      <c r="H38" s="61">
        <f t="shared" si="6"/>
        <v>22.20103424006602</v>
      </c>
      <c r="I38" s="61">
        <f>F38-B38</f>
        <v>4005.8991351000004</v>
      </c>
      <c r="J38" s="71">
        <f>F38/B38-1</f>
        <v>0.08663091565078607</v>
      </c>
      <c r="K38" s="72"/>
    </row>
    <row r="39" spans="1:11" ht="17.25" customHeight="1">
      <c r="A39" s="69" t="s">
        <v>34</v>
      </c>
      <c r="B39" s="61">
        <v>38538.559731</v>
      </c>
      <c r="C39" s="61">
        <f t="shared" si="3"/>
        <v>6.028507385119323</v>
      </c>
      <c r="D39" s="61">
        <f t="shared" si="4"/>
        <v>17.828031682221475</v>
      </c>
      <c r="E39" s="61"/>
      <c r="F39" s="70">
        <v>39582.173487555556</v>
      </c>
      <c r="G39" s="61">
        <f t="shared" si="5"/>
        <v>5.870113226687758</v>
      </c>
      <c r="H39" s="61">
        <f t="shared" si="6"/>
        <v>17.488947836917056</v>
      </c>
      <c r="I39" s="61">
        <f>F39-B39</f>
        <v>1043.6137565555546</v>
      </c>
      <c r="J39" s="71">
        <f>F39/B39-1</f>
        <v>0.027079729077578385</v>
      </c>
      <c r="K39" s="72"/>
    </row>
    <row r="40" spans="1:11" ht="19.5" customHeight="1">
      <c r="A40" s="69" t="s">
        <v>35</v>
      </c>
      <c r="B40" s="61">
        <v>10755.458965</v>
      </c>
      <c r="C40" s="61">
        <f t="shared" si="3"/>
        <v>1.6824542549963084</v>
      </c>
      <c r="D40" s="61">
        <f t="shared" si="4"/>
        <v>4.975501537246407</v>
      </c>
      <c r="E40" s="61"/>
      <c r="F40" s="70">
        <v>10199.17678202</v>
      </c>
      <c r="G40" s="61">
        <f t="shared" si="5"/>
        <v>1.512557731279846</v>
      </c>
      <c r="H40" s="61">
        <f t="shared" si="6"/>
        <v>4.506394040648701</v>
      </c>
      <c r="I40" s="61">
        <f>F40-B40</f>
        <v>-556.2821829799996</v>
      </c>
      <c r="J40" s="71">
        <f>F40/B40-1</f>
        <v>-0.05172091537797052</v>
      </c>
      <c r="K40" s="72"/>
    </row>
    <row r="41" spans="1:11" ht="19.5" customHeight="1">
      <c r="A41" s="69" t="s">
        <v>36</v>
      </c>
      <c r="B41" s="61">
        <v>5154.257347000001</v>
      </c>
      <c r="C41" s="61">
        <f t="shared" si="3"/>
        <v>0.8062698424144966</v>
      </c>
      <c r="D41" s="61">
        <f t="shared" si="4"/>
        <v>2.384372013952646</v>
      </c>
      <c r="E41" s="61"/>
      <c r="F41" s="70">
        <v>6094.190403</v>
      </c>
      <c r="G41" s="61">
        <f t="shared" si="5"/>
        <v>0.9037802762865192</v>
      </c>
      <c r="H41" s="61">
        <f t="shared" si="6"/>
        <v>2.6926509758191037</v>
      </c>
      <c r="I41" s="61">
        <f>F41-B41</f>
        <v>939.9330559999989</v>
      </c>
      <c r="J41" s="71">
        <f>F41/B41-1</f>
        <v>0.18236052116161416</v>
      </c>
      <c r="K41" s="72"/>
    </row>
    <row r="42" spans="1:11" s="42" customFormat="1" ht="19.5" customHeight="1">
      <c r="A42" s="69" t="s">
        <v>37</v>
      </c>
      <c r="B42" s="70">
        <f>B43+B44+B45+B46+B47</f>
        <v>97517.526129</v>
      </c>
      <c r="C42" s="61">
        <f t="shared" si="3"/>
        <v>15.254465412062471</v>
      </c>
      <c r="D42" s="61">
        <f t="shared" si="4"/>
        <v>45.11184531894183</v>
      </c>
      <c r="E42" s="61"/>
      <c r="F42" s="70">
        <f>F43+F44+F45+F46+F47</f>
        <v>103421.81663833333</v>
      </c>
      <c r="G42" s="61">
        <f t="shared" si="5"/>
        <v>15.337656330762767</v>
      </c>
      <c r="H42" s="61">
        <f t="shared" si="6"/>
        <v>45.69579174210004</v>
      </c>
      <c r="I42" s="61">
        <f>F42-B42</f>
        <v>5904.290509333325</v>
      </c>
      <c r="J42" s="71">
        <f>F42/B42-1</f>
        <v>0.06054594229064936</v>
      </c>
      <c r="K42" s="73"/>
    </row>
    <row r="43" spans="1:11" ht="31.5" customHeight="1">
      <c r="A43" s="74" t="s">
        <v>38</v>
      </c>
      <c r="B43" s="46">
        <v>1012.5376539999997</v>
      </c>
      <c r="C43" s="46">
        <f t="shared" si="3"/>
        <v>0.15838917612534253</v>
      </c>
      <c r="D43" s="46">
        <f t="shared" si="4"/>
        <v>0.4684023871404236</v>
      </c>
      <c r="E43" s="46"/>
      <c r="F43" s="75">
        <v>1459.5199839999987</v>
      </c>
      <c r="G43" s="46">
        <f t="shared" si="5"/>
        <v>0.21644964911760323</v>
      </c>
      <c r="H43" s="46">
        <f t="shared" si="6"/>
        <v>0.6448728459830302</v>
      </c>
      <c r="I43" s="46">
        <f>F43-B43</f>
        <v>446.9823299999989</v>
      </c>
      <c r="J43" s="47">
        <f>F43/B43-1</f>
        <v>0.4414476125744149</v>
      </c>
      <c r="K43" s="72"/>
    </row>
    <row r="44" spans="1:11" ht="15.75" customHeight="1">
      <c r="A44" s="76" t="s">
        <v>39</v>
      </c>
      <c r="B44" s="46">
        <v>10692.904607999999</v>
      </c>
      <c r="C44" s="77">
        <f t="shared" si="3"/>
        <v>1.6726690059943186</v>
      </c>
      <c r="D44" s="77">
        <f t="shared" si="4"/>
        <v>4.946563739200988</v>
      </c>
      <c r="E44" s="77"/>
      <c r="F44" s="78">
        <v>11810.737400666667</v>
      </c>
      <c r="G44" s="77">
        <f t="shared" si="5"/>
        <v>1.7515553018933216</v>
      </c>
      <c r="H44" s="77">
        <f t="shared" si="6"/>
        <v>5.21844436816299</v>
      </c>
      <c r="I44" s="77">
        <f>F44-B44</f>
        <v>1117.832792666668</v>
      </c>
      <c r="J44" s="79">
        <f>F44/B44-1</f>
        <v>0.10453967688352428</v>
      </c>
      <c r="K44" s="72"/>
    </row>
    <row r="45" spans="1:11" ht="28.5" customHeight="1">
      <c r="A45" s="74" t="s">
        <v>40</v>
      </c>
      <c r="B45" s="46">
        <v>14210.314920999992</v>
      </c>
      <c r="C45" s="46">
        <f t="shared" si="3"/>
        <v>2.2228902440588656</v>
      </c>
      <c r="D45" s="46">
        <f t="shared" si="4"/>
        <v>6.573726324861768</v>
      </c>
      <c r="E45" s="39"/>
      <c r="F45" s="75">
        <v>14671.463342999996</v>
      </c>
      <c r="G45" s="46">
        <f t="shared" si="5"/>
        <v>2.17580651683227</v>
      </c>
      <c r="H45" s="46">
        <f t="shared" si="6"/>
        <v>6.482424649511423</v>
      </c>
      <c r="I45" s="46">
        <f>F45-B45</f>
        <v>461.14842200000385</v>
      </c>
      <c r="J45" s="47">
        <f>F45/B45-1</f>
        <v>0.032451668000581746</v>
      </c>
      <c r="K45" s="72"/>
    </row>
    <row r="46" spans="1:11" ht="17.25" customHeight="1">
      <c r="A46" s="76" t="s">
        <v>41</v>
      </c>
      <c r="B46" s="46">
        <v>68388.511431</v>
      </c>
      <c r="C46" s="77">
        <f t="shared" si="3"/>
        <v>10.697873742475817</v>
      </c>
      <c r="D46" s="77">
        <f t="shared" si="4"/>
        <v>31.636692107907088</v>
      </c>
      <c r="E46" s="77"/>
      <c r="F46" s="78">
        <v>71201.898988</v>
      </c>
      <c r="G46" s="77">
        <f t="shared" si="5"/>
        <v>10.559379947797716</v>
      </c>
      <c r="H46" s="77">
        <f t="shared" si="6"/>
        <v>31.459775640720405</v>
      </c>
      <c r="I46" s="77">
        <f>F46-B46</f>
        <v>2813.3875569999946</v>
      </c>
      <c r="J46" s="79">
        <f>F46/B46-1</f>
        <v>0.04113830668530549</v>
      </c>
      <c r="K46" s="72"/>
    </row>
    <row r="47" spans="1:11" ht="19.5" customHeight="1">
      <c r="A47" s="80" t="s">
        <v>42</v>
      </c>
      <c r="B47" s="46">
        <v>3213.257515</v>
      </c>
      <c r="C47" s="46">
        <f t="shared" si="3"/>
        <v>0.5026432434081267</v>
      </c>
      <c r="D47" s="46">
        <f t="shared" si="4"/>
        <v>1.4864607598315605</v>
      </c>
      <c r="E47" s="46"/>
      <c r="F47" s="75">
        <v>4278.196922666667</v>
      </c>
      <c r="G47" s="46">
        <f t="shared" si="5"/>
        <v>0.6344649151218548</v>
      </c>
      <c r="H47" s="46">
        <f t="shared" si="6"/>
        <v>1.8902742377221866</v>
      </c>
      <c r="I47" s="46">
        <f>F47-B47</f>
        <v>1064.9394076666672</v>
      </c>
      <c r="J47" s="47">
        <f>F47/B47-1</f>
        <v>0.3314204985736</v>
      </c>
      <c r="K47" s="72"/>
    </row>
    <row r="48" spans="1:11" ht="31.5" customHeight="1">
      <c r="A48" s="81" t="s">
        <v>43</v>
      </c>
      <c r="B48" s="82">
        <v>910.5520130000002</v>
      </c>
      <c r="C48" s="82">
        <f t="shared" si="3"/>
        <v>0.14243577272272215</v>
      </c>
      <c r="D48" s="61">
        <f t="shared" si="4"/>
        <v>0.42122358098962925</v>
      </c>
      <c r="E48" s="61"/>
      <c r="F48" s="70">
        <v>591.6873420000002</v>
      </c>
      <c r="G48" s="61">
        <f t="shared" si="5"/>
        <v>0.08774838232240845</v>
      </c>
      <c r="H48" s="61">
        <f t="shared" si="6"/>
        <v>0.2614305417880972</v>
      </c>
      <c r="I48" s="61">
        <f>F48-B48</f>
        <v>-318.86467100000004</v>
      </c>
      <c r="J48" s="79">
        <f>F48/B48-1</f>
        <v>-0.3501883104397683</v>
      </c>
      <c r="K48" s="73"/>
    </row>
    <row r="49" spans="1:11" s="42" customFormat="1" ht="19.5" customHeight="1">
      <c r="A49" s="68" t="s">
        <v>44</v>
      </c>
      <c r="B49" s="83">
        <v>17975.114352</v>
      </c>
      <c r="C49" s="61">
        <f t="shared" si="3"/>
        <v>2.811810051433506</v>
      </c>
      <c r="D49" s="61">
        <f t="shared" si="4"/>
        <v>8.315331719603279</v>
      </c>
      <c r="E49" s="61"/>
      <c r="F49" s="70">
        <v>17140.059162</v>
      </c>
      <c r="G49" s="61">
        <f t="shared" si="5"/>
        <v>2.5419040726679523</v>
      </c>
      <c r="H49" s="61">
        <f t="shared" si="6"/>
        <v>7.5731465504322015</v>
      </c>
      <c r="I49" s="61">
        <f>F49-B49</f>
        <v>-835.0551899999991</v>
      </c>
      <c r="J49" s="71">
        <f>F49/B49-1</f>
        <v>-0.04645618234451376</v>
      </c>
      <c r="K49" s="73"/>
    </row>
    <row r="50" spans="1:11" ht="12" customHeight="1">
      <c r="A50" s="68"/>
      <c r="B50" s="83"/>
      <c r="C50" s="61">
        <f t="shared" si="3"/>
        <v>0</v>
      </c>
      <c r="D50" s="61">
        <f t="shared" si="4"/>
        <v>0</v>
      </c>
      <c r="E50" s="61"/>
      <c r="F50" s="70"/>
      <c r="G50" s="61">
        <f t="shared" si="5"/>
        <v>0</v>
      </c>
      <c r="H50" s="61">
        <f t="shared" si="6"/>
        <v>0</v>
      </c>
      <c r="I50" s="61">
        <f>F50-B50</f>
        <v>0</v>
      </c>
      <c r="J50" s="71"/>
      <c r="K50" s="73"/>
    </row>
    <row r="51" spans="1:11" s="42" customFormat="1" ht="32.25" customHeight="1">
      <c r="A51" s="84" t="s">
        <v>45</v>
      </c>
      <c r="B51" s="82">
        <v>-924.1188899999999</v>
      </c>
      <c r="C51" s="61">
        <f t="shared" si="3"/>
        <v>-0.14455801130035414</v>
      </c>
      <c r="D51" s="61">
        <f t="shared" si="4"/>
        <v>-0.42749965136364054</v>
      </c>
      <c r="E51" s="61"/>
      <c r="F51" s="70">
        <v>-949.2053225736364</v>
      </c>
      <c r="G51" s="61">
        <f t="shared" si="5"/>
        <v>-0.14076899341148397</v>
      </c>
      <c r="H51" s="61">
        <f t="shared" si="6"/>
        <v>-0.41939592777121004</v>
      </c>
      <c r="I51" s="61">
        <f>F51-B51</f>
        <v>-25.086432573636557</v>
      </c>
      <c r="J51" s="71">
        <f>F51/B51-1</f>
        <v>0.027146325916610703</v>
      </c>
      <c r="K51" s="73"/>
    </row>
    <row r="52" spans="1:11" s="42" customFormat="1" ht="11.25" customHeight="1">
      <c r="A52" s="85"/>
      <c r="B52" s="86"/>
      <c r="C52" s="39"/>
      <c r="D52" s="39">
        <f t="shared" si="4"/>
        <v>0</v>
      </c>
      <c r="E52" s="39"/>
      <c r="F52" s="56"/>
      <c r="G52" s="39">
        <f t="shared" si="5"/>
        <v>0</v>
      </c>
      <c r="H52" s="39">
        <f t="shared" si="6"/>
        <v>0</v>
      </c>
      <c r="I52" s="39">
        <f>F52-B52</f>
        <v>0</v>
      </c>
      <c r="J52" s="41"/>
      <c r="K52" s="73"/>
    </row>
    <row r="53" spans="1:14" s="25" customFormat="1" ht="21" customHeight="1" thickBot="1">
      <c r="A53" s="87" t="s">
        <v>46</v>
      </c>
      <c r="B53" s="88">
        <f>B12-B36</f>
        <v>-15794.011449900136</v>
      </c>
      <c r="C53" s="89">
        <f t="shared" si="3"/>
        <v>-2.4706246245573302</v>
      </c>
      <c r="D53" s="88">
        <v>0</v>
      </c>
      <c r="E53" s="88"/>
      <c r="F53" s="88">
        <f>F12-F36</f>
        <v>-12493.220908562711</v>
      </c>
      <c r="G53" s="89">
        <f t="shared" si="5"/>
        <v>-1.8527689320128593</v>
      </c>
      <c r="H53" s="90">
        <v>0</v>
      </c>
      <c r="I53" s="88"/>
      <c r="J53" s="91"/>
      <c r="K53" s="91"/>
      <c r="L53" s="92">
        <f>G53+G40</f>
        <v>-0.34021120073301336</v>
      </c>
      <c r="N53" s="92">
        <f>M53/F10*100</f>
        <v>0</v>
      </c>
    </row>
    <row r="54" spans="1:9" ht="3.75" customHeight="1">
      <c r="A54" s="93"/>
      <c r="B54" s="94"/>
      <c r="C54" s="94"/>
      <c r="D54" s="94"/>
      <c r="E54" s="94"/>
      <c r="F54" s="95"/>
      <c r="G54" s="95"/>
      <c r="H54" s="95"/>
      <c r="I54" s="95"/>
    </row>
    <row r="55" spans="1:10" ht="1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9" ht="19.5" customHeight="1">
      <c r="A56" s="96"/>
      <c r="B56" s="96"/>
      <c r="C56" s="96"/>
      <c r="D56" s="96"/>
      <c r="E56" s="96"/>
      <c r="F56" s="95"/>
      <c r="G56" s="95"/>
      <c r="H56" s="95"/>
      <c r="I56" s="95"/>
    </row>
    <row r="57" spans="1:9" ht="19.5" customHeight="1">
      <c r="A57" s="96"/>
      <c r="B57" s="96"/>
      <c r="C57" s="96"/>
      <c r="D57" s="96"/>
      <c r="E57" s="96"/>
      <c r="F57" s="97"/>
      <c r="H57" s="95"/>
      <c r="I57" s="95"/>
    </row>
    <row r="58" spans="1:9" ht="19.5" customHeight="1">
      <c r="A58" s="96"/>
      <c r="C58" s="98"/>
      <c r="D58" s="99"/>
      <c r="E58" s="99"/>
      <c r="F58" s="99"/>
      <c r="G58" s="100"/>
      <c r="H58" s="95"/>
      <c r="I58" s="95"/>
    </row>
    <row r="59" spans="6:11" ht="19.5" customHeight="1">
      <c r="F59" s="95"/>
      <c r="G59" s="95"/>
      <c r="H59" s="95"/>
      <c r="I59" s="95"/>
      <c r="J59" s="101"/>
      <c r="K59" s="101"/>
    </row>
    <row r="60" spans="6:9" ht="19.5" customHeight="1">
      <c r="F60" s="95"/>
      <c r="H60" s="95"/>
      <c r="I60" s="95"/>
    </row>
    <row r="61" spans="6:9" ht="19.5" customHeight="1">
      <c r="F61" s="95"/>
      <c r="G61" s="95"/>
      <c r="H61" s="95"/>
      <c r="I61" s="95"/>
    </row>
    <row r="62" spans="6:9" ht="19.5" customHeight="1">
      <c r="F62" s="95"/>
      <c r="G62" s="95"/>
      <c r="H62" s="95"/>
      <c r="I62" s="95"/>
    </row>
    <row r="63" spans="6:9" ht="19.5" customHeight="1">
      <c r="F63" s="95"/>
      <c r="G63" s="95"/>
      <c r="H63" s="95"/>
      <c r="I63" s="95"/>
    </row>
    <row r="64" spans="6:9" ht="19.5" customHeight="1">
      <c r="F64" s="95"/>
      <c r="G64" s="95"/>
      <c r="H64" s="95"/>
      <c r="I64" s="95"/>
    </row>
    <row r="65" spans="6:9" ht="19.5" customHeight="1">
      <c r="F65" s="95"/>
      <c r="G65" s="95"/>
      <c r="H65" s="95"/>
      <c r="I65" s="95"/>
    </row>
    <row r="66" spans="6:9" ht="19.5" customHeight="1">
      <c r="F66" s="95"/>
      <c r="G66" s="95"/>
      <c r="H66" s="95"/>
      <c r="I66" s="95"/>
    </row>
    <row r="67" spans="6:9" ht="19.5" customHeight="1">
      <c r="F67" s="95"/>
      <c r="G67" s="95"/>
      <c r="H67" s="95"/>
      <c r="I67" s="95"/>
    </row>
    <row r="68" spans="6:9" ht="19.5" customHeight="1">
      <c r="F68" s="95"/>
      <c r="G68" s="95"/>
      <c r="H68" s="95"/>
      <c r="I68" s="95"/>
    </row>
    <row r="69" spans="6:9" ht="19.5" customHeight="1">
      <c r="F69" s="95"/>
      <c r="G69" s="95"/>
      <c r="H69" s="95"/>
      <c r="I69" s="95"/>
    </row>
    <row r="70" spans="6:9" ht="19.5" customHeight="1">
      <c r="F70" s="95"/>
      <c r="G70" s="95"/>
      <c r="H70" s="95"/>
      <c r="I70" s="95"/>
    </row>
    <row r="71" spans="6:9" ht="19.5" customHeight="1">
      <c r="F71" s="95"/>
      <c r="G71" s="95"/>
      <c r="H71" s="95"/>
      <c r="I71" s="95"/>
    </row>
    <row r="72" spans="6:9" ht="19.5" customHeight="1">
      <c r="F72" s="95"/>
      <c r="G72" s="95"/>
      <c r="H72" s="95"/>
      <c r="I72" s="95"/>
    </row>
    <row r="73" spans="6:9" ht="19.5" customHeight="1">
      <c r="F73" s="95"/>
      <c r="G73" s="95"/>
      <c r="H73" s="95"/>
      <c r="I73" s="95"/>
    </row>
    <row r="74" spans="6:9" ht="19.5" customHeight="1">
      <c r="F74" s="95"/>
      <c r="G74" s="95"/>
      <c r="H74" s="95"/>
      <c r="I74" s="95"/>
    </row>
    <row r="75" spans="6:9" ht="19.5" customHeight="1">
      <c r="F75" s="95"/>
      <c r="G75" s="95"/>
      <c r="H75" s="95"/>
      <c r="I75" s="95"/>
    </row>
    <row r="76" spans="6:9" ht="19.5" customHeight="1">
      <c r="F76" s="95"/>
      <c r="G76" s="95"/>
      <c r="H76" s="95"/>
      <c r="I76" s="95"/>
    </row>
    <row r="77" spans="6:9" ht="19.5" customHeight="1">
      <c r="F77" s="95"/>
      <c r="G77" s="95"/>
      <c r="H77" s="95"/>
      <c r="I77" s="95"/>
    </row>
    <row r="78" spans="6:9" ht="19.5" customHeight="1">
      <c r="F78" s="95"/>
      <c r="G78" s="95"/>
      <c r="H78" s="95"/>
      <c r="I78" s="95"/>
    </row>
    <row r="79" spans="6:9" ht="19.5" customHeight="1">
      <c r="F79" s="95"/>
      <c r="G79" s="95"/>
      <c r="H79" s="95"/>
      <c r="I79" s="95"/>
    </row>
    <row r="80" spans="6:9" ht="19.5" customHeight="1">
      <c r="F80" s="95"/>
      <c r="G80" s="95"/>
      <c r="H80" s="95"/>
      <c r="I80" s="95"/>
    </row>
    <row r="81" spans="6:9" ht="19.5" customHeight="1">
      <c r="F81" s="95"/>
      <c r="G81" s="95"/>
      <c r="H81" s="95"/>
      <c r="I81" s="95"/>
    </row>
    <row r="82" spans="6:9" ht="19.5" customHeight="1">
      <c r="F82" s="95"/>
      <c r="G82" s="95"/>
      <c r="H82" s="95"/>
      <c r="I82" s="95"/>
    </row>
    <row r="83" spans="6:9" ht="19.5" customHeight="1">
      <c r="F83" s="95"/>
      <c r="G83" s="95"/>
      <c r="H83" s="95"/>
      <c r="I83" s="95"/>
    </row>
    <row r="84" spans="6:9" ht="19.5" customHeight="1">
      <c r="F84" s="95"/>
      <c r="G84" s="95"/>
      <c r="H84" s="95"/>
      <c r="I84" s="95"/>
    </row>
    <row r="85" spans="6:9" ht="19.5" customHeight="1">
      <c r="F85" s="95"/>
      <c r="G85" s="95"/>
      <c r="H85" s="95"/>
      <c r="I85" s="95"/>
    </row>
    <row r="86" spans="6:9" ht="19.5" customHeight="1">
      <c r="F86" s="95"/>
      <c r="G86" s="95"/>
      <c r="H86" s="95"/>
      <c r="I86" s="95"/>
    </row>
    <row r="87" spans="6:9" ht="19.5" customHeight="1">
      <c r="F87" s="95"/>
      <c r="G87" s="95"/>
      <c r="H87" s="95"/>
      <c r="I87" s="95"/>
    </row>
    <row r="88" spans="6:9" ht="19.5" customHeight="1">
      <c r="F88" s="95"/>
      <c r="G88" s="95"/>
      <c r="H88" s="95"/>
      <c r="I88" s="95"/>
    </row>
    <row r="89" spans="6:9" ht="19.5" customHeight="1">
      <c r="F89" s="95"/>
      <c r="G89" s="95"/>
      <c r="H89" s="95"/>
      <c r="I89" s="95"/>
    </row>
    <row r="90" spans="6:9" ht="19.5" customHeight="1">
      <c r="F90" s="95"/>
      <c r="G90" s="95"/>
      <c r="H90" s="95"/>
      <c r="I90" s="95"/>
    </row>
    <row r="91" spans="6:9" ht="19.5" customHeight="1">
      <c r="F91" s="95"/>
      <c r="G91" s="95"/>
      <c r="H91" s="95"/>
      <c r="I91" s="95"/>
    </row>
    <row r="92" spans="6:9" ht="19.5" customHeight="1">
      <c r="F92" s="95"/>
      <c r="G92" s="95"/>
      <c r="H92" s="95"/>
      <c r="I92" s="95"/>
    </row>
    <row r="93" spans="6:9" ht="19.5" customHeight="1">
      <c r="F93" s="95"/>
      <c r="G93" s="95"/>
      <c r="H93" s="95"/>
      <c r="I93" s="95"/>
    </row>
    <row r="94" spans="6:9" ht="19.5" customHeight="1">
      <c r="F94" s="95"/>
      <c r="G94" s="95"/>
      <c r="H94" s="95"/>
      <c r="I94" s="95"/>
    </row>
    <row r="95" spans="6:9" ht="19.5" customHeight="1">
      <c r="F95" s="95"/>
      <c r="G95" s="95"/>
      <c r="H95" s="95"/>
      <c r="I95" s="95"/>
    </row>
    <row r="96" spans="6:9" ht="19.5" customHeight="1">
      <c r="F96" s="95"/>
      <c r="G96" s="95"/>
      <c r="H96" s="95"/>
      <c r="I96" s="95"/>
    </row>
    <row r="97" spans="6:9" ht="19.5" customHeight="1">
      <c r="F97" s="95"/>
      <c r="G97" s="95"/>
      <c r="H97" s="95"/>
      <c r="I97" s="95"/>
    </row>
    <row r="98" spans="6:9" ht="19.5" customHeight="1">
      <c r="F98" s="95"/>
      <c r="G98" s="95"/>
      <c r="H98" s="95"/>
      <c r="I98" s="95"/>
    </row>
    <row r="99" spans="6:9" ht="19.5" customHeight="1">
      <c r="F99" s="95"/>
      <c r="G99" s="95"/>
      <c r="H99" s="95"/>
      <c r="I99" s="95"/>
    </row>
    <row r="100" spans="6:9" ht="19.5" customHeight="1">
      <c r="F100" s="95"/>
      <c r="G100" s="95"/>
      <c r="H100" s="95"/>
      <c r="I100" s="95"/>
    </row>
    <row r="101" spans="6:9" ht="19.5" customHeight="1">
      <c r="F101" s="95"/>
      <c r="G101" s="95"/>
      <c r="H101" s="95"/>
      <c r="I101" s="95"/>
    </row>
    <row r="102" spans="6:9" ht="19.5" customHeight="1">
      <c r="F102" s="95"/>
      <c r="G102" s="95"/>
      <c r="H102" s="95"/>
      <c r="I102" s="95"/>
    </row>
    <row r="103" spans="6:9" ht="19.5" customHeight="1">
      <c r="F103" s="95"/>
      <c r="G103" s="95"/>
      <c r="H103" s="95"/>
      <c r="I103" s="95"/>
    </row>
    <row r="104" spans="6:9" ht="19.5" customHeight="1">
      <c r="F104" s="95"/>
      <c r="G104" s="95"/>
      <c r="H104" s="95"/>
      <c r="I104" s="95"/>
    </row>
    <row r="105" spans="6:9" ht="19.5" customHeight="1">
      <c r="F105" s="95"/>
      <c r="G105" s="95"/>
      <c r="H105" s="95"/>
      <c r="I105" s="95"/>
    </row>
    <row r="106" spans="6:9" ht="19.5" customHeight="1">
      <c r="F106" s="95"/>
      <c r="G106" s="95"/>
      <c r="H106" s="95"/>
      <c r="I106" s="95"/>
    </row>
    <row r="107" spans="6:9" ht="19.5" customHeight="1">
      <c r="F107" s="95"/>
      <c r="G107" s="95"/>
      <c r="H107" s="95"/>
      <c r="I107" s="95"/>
    </row>
    <row r="108" spans="6:9" ht="19.5" customHeight="1">
      <c r="F108" s="95"/>
      <c r="G108" s="95"/>
      <c r="H108" s="95"/>
      <c r="I108" s="95"/>
    </row>
    <row r="109" spans="6:9" ht="19.5" customHeight="1">
      <c r="F109" s="95"/>
      <c r="G109" s="95"/>
      <c r="H109" s="95"/>
      <c r="I109" s="95"/>
    </row>
    <row r="110" spans="6:9" ht="19.5" customHeight="1">
      <c r="F110" s="95"/>
      <c r="G110" s="95"/>
      <c r="H110" s="95"/>
      <c r="I110" s="95"/>
    </row>
    <row r="111" spans="6:9" ht="19.5" customHeight="1">
      <c r="F111" s="95"/>
      <c r="G111" s="95"/>
      <c r="H111" s="95"/>
      <c r="I111" s="95"/>
    </row>
    <row r="112" spans="6:9" ht="19.5" customHeight="1">
      <c r="F112" s="95"/>
      <c r="G112" s="95"/>
      <c r="H112" s="95"/>
      <c r="I112" s="95"/>
    </row>
    <row r="113" spans="6:9" ht="19.5" customHeight="1">
      <c r="F113" s="95"/>
      <c r="G113" s="95"/>
      <c r="H113" s="95"/>
      <c r="I113" s="95"/>
    </row>
    <row r="114" spans="6:9" ht="19.5" customHeight="1">
      <c r="F114" s="95"/>
      <c r="G114" s="95"/>
      <c r="H114" s="95"/>
      <c r="I114" s="95"/>
    </row>
    <row r="115" spans="6:9" ht="19.5" customHeight="1">
      <c r="F115" s="95"/>
      <c r="G115" s="95"/>
      <c r="H115" s="95"/>
      <c r="I115" s="95"/>
    </row>
    <row r="116" spans="6:9" ht="19.5" customHeight="1">
      <c r="F116" s="95"/>
      <c r="G116" s="95"/>
      <c r="H116" s="95"/>
      <c r="I116" s="95"/>
    </row>
    <row r="117" spans="6:9" ht="19.5" customHeight="1">
      <c r="F117" s="95"/>
      <c r="G117" s="95"/>
      <c r="H117" s="95"/>
      <c r="I117" s="95"/>
    </row>
    <row r="118" spans="6:9" ht="19.5" customHeight="1">
      <c r="F118" s="95"/>
      <c r="G118" s="95"/>
      <c r="H118" s="95"/>
      <c r="I118" s="95"/>
    </row>
    <row r="119" spans="6:9" ht="19.5" customHeight="1">
      <c r="F119" s="95"/>
      <c r="G119" s="95"/>
      <c r="H119" s="95"/>
      <c r="I119" s="95"/>
    </row>
    <row r="120" spans="6:9" ht="19.5" customHeight="1">
      <c r="F120" s="95"/>
      <c r="G120" s="95"/>
      <c r="H120" s="95"/>
      <c r="I120" s="95"/>
    </row>
    <row r="121" spans="6:9" ht="19.5" customHeight="1">
      <c r="F121" s="95"/>
      <c r="G121" s="95"/>
      <c r="H121" s="95"/>
      <c r="I121" s="95"/>
    </row>
    <row r="122" spans="6:9" ht="19.5" customHeight="1">
      <c r="F122" s="95"/>
      <c r="G122" s="95"/>
      <c r="H122" s="95"/>
      <c r="I122" s="95"/>
    </row>
    <row r="123" spans="6:9" ht="19.5" customHeight="1">
      <c r="F123" s="95"/>
      <c r="G123" s="95"/>
      <c r="H123" s="95"/>
      <c r="I123" s="95"/>
    </row>
    <row r="124" spans="6:9" ht="19.5" customHeight="1">
      <c r="F124" s="95"/>
      <c r="G124" s="95"/>
      <c r="H124" s="95"/>
      <c r="I124" s="95"/>
    </row>
    <row r="125" spans="6:9" ht="19.5" customHeight="1">
      <c r="F125" s="95"/>
      <c r="G125" s="95"/>
      <c r="H125" s="95"/>
      <c r="I125" s="95"/>
    </row>
    <row r="126" spans="6:9" ht="19.5" customHeight="1">
      <c r="F126" s="95"/>
      <c r="G126" s="95"/>
      <c r="H126" s="95"/>
      <c r="I126" s="95"/>
    </row>
    <row r="127" spans="6:9" ht="19.5" customHeight="1">
      <c r="F127" s="95"/>
      <c r="G127" s="95"/>
      <c r="H127" s="95"/>
      <c r="I127" s="95"/>
    </row>
    <row r="128" spans="6:9" ht="19.5" customHeight="1">
      <c r="F128" s="95"/>
      <c r="G128" s="95"/>
      <c r="H128" s="95"/>
      <c r="I128" s="95"/>
    </row>
    <row r="129" spans="6:9" ht="19.5" customHeight="1">
      <c r="F129" s="95"/>
      <c r="G129" s="95"/>
      <c r="H129" s="95"/>
      <c r="I129" s="95"/>
    </row>
    <row r="130" spans="6:9" ht="19.5" customHeight="1">
      <c r="F130" s="95"/>
      <c r="G130" s="95"/>
      <c r="H130" s="95"/>
      <c r="I130" s="95"/>
    </row>
    <row r="131" spans="6:9" ht="19.5" customHeight="1">
      <c r="F131" s="95"/>
      <c r="G131" s="95"/>
      <c r="H131" s="95"/>
      <c r="I131" s="95"/>
    </row>
    <row r="132" spans="6:9" ht="19.5" customHeight="1">
      <c r="F132" s="95"/>
      <c r="G132" s="95"/>
      <c r="H132" s="95"/>
      <c r="I132" s="95"/>
    </row>
    <row r="133" spans="6:9" ht="19.5" customHeight="1">
      <c r="F133" s="95"/>
      <c r="G133" s="95"/>
      <c r="H133" s="95"/>
      <c r="I133" s="95"/>
    </row>
    <row r="134" spans="6:9" ht="19.5" customHeight="1">
      <c r="F134" s="95"/>
      <c r="G134" s="95"/>
      <c r="H134" s="95"/>
      <c r="I134" s="95"/>
    </row>
    <row r="135" spans="6:9" ht="19.5" customHeight="1">
      <c r="F135" s="95"/>
      <c r="G135" s="95"/>
      <c r="H135" s="95"/>
      <c r="I135" s="95"/>
    </row>
    <row r="136" spans="6:9" ht="19.5" customHeight="1">
      <c r="F136" s="95"/>
      <c r="G136" s="95"/>
      <c r="H136" s="95"/>
      <c r="I136" s="95"/>
    </row>
    <row r="137" spans="6:9" ht="19.5" customHeight="1">
      <c r="F137" s="95"/>
      <c r="G137" s="95"/>
      <c r="H137" s="95"/>
      <c r="I137" s="95"/>
    </row>
    <row r="138" spans="6:9" ht="19.5" customHeight="1">
      <c r="F138" s="95"/>
      <c r="G138" s="95"/>
      <c r="H138" s="95"/>
      <c r="I138" s="95"/>
    </row>
    <row r="139" spans="6:9" ht="19.5" customHeight="1">
      <c r="F139" s="95"/>
      <c r="G139" s="95"/>
      <c r="H139" s="95"/>
      <c r="I139" s="95"/>
    </row>
    <row r="140" spans="6:9" ht="19.5" customHeight="1">
      <c r="F140" s="95"/>
      <c r="G140" s="95"/>
      <c r="H140" s="95"/>
      <c r="I140" s="95"/>
    </row>
    <row r="141" spans="6:9" ht="19.5" customHeight="1">
      <c r="F141" s="95"/>
      <c r="G141" s="95"/>
      <c r="H141" s="95"/>
      <c r="I141" s="95"/>
    </row>
    <row r="142" spans="6:9" ht="19.5" customHeight="1">
      <c r="F142" s="95"/>
      <c r="G142" s="95"/>
      <c r="H142" s="95"/>
      <c r="I142" s="95"/>
    </row>
    <row r="143" spans="6:9" ht="19.5" customHeight="1">
      <c r="F143" s="95"/>
      <c r="G143" s="95"/>
      <c r="H143" s="95"/>
      <c r="I143" s="95"/>
    </row>
    <row r="144" spans="6:9" ht="19.5" customHeight="1">
      <c r="F144" s="95"/>
      <c r="G144" s="95"/>
      <c r="H144" s="95"/>
      <c r="I144" s="95"/>
    </row>
    <row r="145" spans="6:9" ht="19.5" customHeight="1">
      <c r="F145" s="95"/>
      <c r="G145" s="95"/>
      <c r="H145" s="95"/>
      <c r="I145" s="95"/>
    </row>
    <row r="146" spans="6:9" ht="19.5" customHeight="1">
      <c r="F146" s="95"/>
      <c r="G146" s="95"/>
      <c r="H146" s="95"/>
      <c r="I146" s="95"/>
    </row>
    <row r="147" spans="6:9" ht="19.5" customHeight="1">
      <c r="F147" s="95"/>
      <c r="G147" s="95"/>
      <c r="H147" s="95"/>
      <c r="I147" s="95"/>
    </row>
    <row r="148" spans="6:9" ht="19.5" customHeight="1">
      <c r="F148" s="95"/>
      <c r="G148" s="95"/>
      <c r="H148" s="95"/>
      <c r="I148" s="95"/>
    </row>
    <row r="149" spans="6:9" ht="19.5" customHeight="1">
      <c r="F149" s="95"/>
      <c r="G149" s="95"/>
      <c r="H149" s="95"/>
      <c r="I149" s="95"/>
    </row>
    <row r="150" spans="6:9" ht="19.5" customHeight="1">
      <c r="F150" s="95"/>
      <c r="G150" s="95"/>
      <c r="H150" s="95"/>
      <c r="I150" s="95"/>
    </row>
    <row r="151" spans="6:9" ht="19.5" customHeight="1">
      <c r="F151" s="95"/>
      <c r="G151" s="95"/>
      <c r="H151" s="95"/>
      <c r="I151" s="95"/>
    </row>
    <row r="152" spans="6:9" ht="19.5" customHeight="1">
      <c r="F152" s="95"/>
      <c r="G152" s="95"/>
      <c r="H152" s="95"/>
      <c r="I152" s="95"/>
    </row>
    <row r="153" spans="6:9" ht="19.5" customHeight="1">
      <c r="F153" s="95"/>
      <c r="G153" s="95"/>
      <c r="H153" s="95"/>
      <c r="I153" s="95"/>
    </row>
    <row r="154" spans="6:9" ht="19.5" customHeight="1">
      <c r="F154" s="95"/>
      <c r="G154" s="95"/>
      <c r="H154" s="95"/>
      <c r="I154" s="95"/>
    </row>
    <row r="155" spans="6:9" ht="19.5" customHeight="1">
      <c r="F155" s="95"/>
      <c r="G155" s="95"/>
      <c r="H155" s="95"/>
      <c r="I155" s="95"/>
    </row>
    <row r="156" spans="6:9" ht="19.5" customHeight="1">
      <c r="F156" s="95"/>
      <c r="G156" s="95"/>
      <c r="H156" s="95"/>
      <c r="I156" s="95"/>
    </row>
    <row r="157" spans="6:9" ht="19.5" customHeight="1">
      <c r="F157" s="95"/>
      <c r="G157" s="95"/>
      <c r="H157" s="95"/>
      <c r="I157" s="95"/>
    </row>
    <row r="158" spans="6:9" ht="19.5" customHeight="1">
      <c r="F158" s="95"/>
      <c r="G158" s="95"/>
      <c r="H158" s="95"/>
      <c r="I158" s="95"/>
    </row>
    <row r="159" spans="6:9" ht="19.5" customHeight="1">
      <c r="F159" s="95"/>
      <c r="G159" s="95"/>
      <c r="H159" s="95"/>
      <c r="I159" s="95"/>
    </row>
    <row r="160" spans="6:9" ht="19.5" customHeight="1">
      <c r="F160" s="95"/>
      <c r="G160" s="95"/>
      <c r="H160" s="95"/>
      <c r="I160" s="95"/>
    </row>
    <row r="161" spans="6:9" ht="19.5" customHeight="1">
      <c r="F161" s="95"/>
      <c r="G161" s="95"/>
      <c r="H161" s="95"/>
      <c r="I161" s="95"/>
    </row>
    <row r="162" spans="6:9" ht="19.5" customHeight="1">
      <c r="F162" s="95"/>
      <c r="G162" s="95"/>
      <c r="H162" s="95"/>
      <c r="I162" s="95"/>
    </row>
    <row r="163" spans="6:9" ht="19.5" customHeight="1">
      <c r="F163" s="95"/>
      <c r="G163" s="95"/>
      <c r="H163" s="95"/>
      <c r="I163" s="95"/>
    </row>
    <row r="164" spans="6:9" ht="19.5" customHeight="1">
      <c r="F164" s="95"/>
      <c r="G164" s="95"/>
      <c r="H164" s="95"/>
      <c r="I164" s="95"/>
    </row>
    <row r="165" spans="6:9" ht="19.5" customHeight="1">
      <c r="F165" s="95"/>
      <c r="G165" s="95"/>
      <c r="H165" s="95"/>
      <c r="I165" s="95"/>
    </row>
    <row r="166" spans="6:9" ht="19.5" customHeight="1">
      <c r="F166" s="95"/>
      <c r="G166" s="95"/>
      <c r="H166" s="95"/>
      <c r="I166" s="95"/>
    </row>
    <row r="167" spans="6:9" ht="19.5" customHeight="1">
      <c r="F167" s="95"/>
      <c r="G167" s="95"/>
      <c r="H167" s="95"/>
      <c r="I167" s="95"/>
    </row>
    <row r="168" spans="6:9" ht="19.5" customHeight="1">
      <c r="F168" s="95"/>
      <c r="G168" s="95"/>
      <c r="H168" s="95"/>
      <c r="I168" s="95"/>
    </row>
    <row r="169" spans="6:9" ht="19.5" customHeight="1">
      <c r="F169" s="95"/>
      <c r="G169" s="95"/>
      <c r="H169" s="95"/>
      <c r="I169" s="95"/>
    </row>
    <row r="170" spans="6:9" ht="19.5" customHeight="1">
      <c r="F170" s="95"/>
      <c r="G170" s="95"/>
      <c r="H170" s="95"/>
      <c r="I170" s="95"/>
    </row>
    <row r="171" spans="6:9" ht="19.5" customHeight="1">
      <c r="F171" s="95"/>
      <c r="G171" s="95"/>
      <c r="H171" s="95"/>
      <c r="I171" s="95"/>
    </row>
    <row r="172" spans="6:9" ht="19.5" customHeight="1">
      <c r="F172" s="95"/>
      <c r="G172" s="95"/>
      <c r="H172" s="95"/>
      <c r="I172" s="95"/>
    </row>
    <row r="173" spans="6:9" ht="19.5" customHeight="1">
      <c r="F173" s="95"/>
      <c r="G173" s="95"/>
      <c r="H173" s="95"/>
      <c r="I173" s="95"/>
    </row>
    <row r="174" spans="6:9" ht="19.5" customHeight="1">
      <c r="F174" s="95"/>
      <c r="G174" s="95"/>
      <c r="H174" s="95"/>
      <c r="I174" s="95"/>
    </row>
    <row r="175" spans="6:9" ht="19.5" customHeight="1">
      <c r="F175" s="95"/>
      <c r="G175" s="95"/>
      <c r="H175" s="95"/>
      <c r="I175" s="95"/>
    </row>
    <row r="176" spans="6:9" ht="19.5" customHeight="1">
      <c r="F176" s="95"/>
      <c r="G176" s="95"/>
      <c r="H176" s="95"/>
      <c r="I176" s="95"/>
    </row>
    <row r="177" spans="6:9" ht="19.5" customHeight="1">
      <c r="F177" s="95"/>
      <c r="G177" s="95"/>
      <c r="H177" s="95"/>
      <c r="I177" s="95"/>
    </row>
    <row r="178" spans="6:9" ht="19.5" customHeight="1">
      <c r="F178" s="95"/>
      <c r="G178" s="95"/>
      <c r="H178" s="95"/>
      <c r="I178" s="95"/>
    </row>
    <row r="179" spans="6:9" ht="19.5" customHeight="1">
      <c r="F179" s="95"/>
      <c r="G179" s="95"/>
      <c r="H179" s="95"/>
      <c r="I179" s="95"/>
    </row>
    <row r="180" spans="6:9" ht="19.5" customHeight="1">
      <c r="F180" s="95"/>
      <c r="G180" s="95"/>
      <c r="H180" s="95"/>
      <c r="I180" s="95"/>
    </row>
  </sheetData>
  <sheetProtection/>
  <mergeCells count="5">
    <mergeCell ref="A55:J55"/>
    <mergeCell ref="A3:K4"/>
    <mergeCell ref="I7:J7"/>
    <mergeCell ref="B7:D7"/>
    <mergeCell ref="F7:H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70" r:id="rId3"/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52392357</cp:lastModifiedBy>
  <cp:lastPrinted>2015-02-02T14:15:26Z</cp:lastPrinted>
  <dcterms:created xsi:type="dcterms:W3CDTF">2015-01-28T11:46:45Z</dcterms:created>
  <dcterms:modified xsi:type="dcterms:W3CDTF">2015-02-02T14:16:00Z</dcterms:modified>
  <cp:category/>
  <cp:version/>
  <cp:contentType/>
  <cp:contentStatus/>
</cp:coreProperties>
</file>