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0\Raport trimestrul II 2020-2019\"/>
    </mc:Choice>
  </mc:AlternateContent>
  <bookViews>
    <workbookView xWindow="0" yWindow="0" windowWidth="16380" windowHeight="8190" tabRatio="261"/>
  </bookViews>
  <sheets>
    <sheet name="Iunie 2020" sheetId="4" r:id="rId1"/>
    <sheet name="Sheet1" sheetId="5" r:id="rId2"/>
  </sheets>
  <definedNames>
    <definedName name="__xlfn_IFERROR">#N/A</definedName>
    <definedName name="Excel_BuiltIn__FilterDatabase" localSheetId="0">'Iunie 2020'!$A$9:$R$54</definedName>
  </definedNames>
  <calcPr calcId="152511"/>
</workbook>
</file>

<file path=xl/calcChain.xml><?xml version="1.0" encoding="utf-8"?>
<calcChain xmlns="http://schemas.openxmlformats.org/spreadsheetml/2006/main">
  <c r="L55" i="4" l="1"/>
  <c r="L54" i="4"/>
  <c r="B9" i="5" l="1"/>
  <c r="B8" i="5"/>
  <c r="B7" i="5"/>
  <c r="B6" i="5"/>
  <c r="B5" i="5"/>
  <c r="B4" i="5"/>
  <c r="F8" i="4" l="1"/>
  <c r="B52" i="5" s="1"/>
  <c r="D55" i="4" l="1"/>
  <c r="D54" i="4" l="1"/>
  <c r="C8" i="4" l="1"/>
  <c r="B3" i="5" s="1"/>
  <c r="D4" i="5" l="1"/>
  <c r="D8" i="5"/>
  <c r="D6" i="5"/>
  <c r="D9" i="5"/>
  <c r="B10" i="5"/>
  <c r="D10" i="5" s="1"/>
  <c r="D7" i="5"/>
  <c r="D5" i="5"/>
  <c r="D40" i="4"/>
  <c r="L56" i="4" l="1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P8" i="4"/>
  <c r="D56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39" i="4"/>
  <c r="D38" i="4"/>
  <c r="D37" i="4"/>
  <c r="D36" i="4"/>
  <c r="D35" i="4"/>
  <c r="D34" i="4"/>
  <c r="D33" i="4"/>
  <c r="C9" i="5" s="1"/>
  <c r="D32" i="4"/>
  <c r="C7" i="5" s="1"/>
  <c r="D31" i="4"/>
  <c r="C6" i="5" s="1"/>
  <c r="D15" i="4"/>
  <c r="D14" i="4"/>
  <c r="D13" i="4"/>
  <c r="D12" i="4"/>
  <c r="D11" i="4"/>
  <c r="D10" i="4"/>
  <c r="D9" i="4"/>
  <c r="H8" i="4"/>
  <c r="B54" i="5" s="1"/>
  <c r="R8" i="4"/>
  <c r="Q8" i="4"/>
  <c r="O8" i="4"/>
  <c r="N8" i="4"/>
  <c r="M8" i="4"/>
  <c r="K8" i="4"/>
  <c r="J8" i="4"/>
  <c r="B56" i="5" s="1"/>
  <c r="I8" i="4"/>
  <c r="B55" i="5" s="1"/>
  <c r="E8" i="4"/>
  <c r="B51" i="5" s="1"/>
  <c r="L8" i="4" l="1"/>
  <c r="D19" i="4"/>
  <c r="D20" i="4"/>
  <c r="D18" i="4"/>
  <c r="D21" i="4"/>
  <c r="D27" i="4"/>
  <c r="D30" i="4"/>
  <c r="D17" i="4"/>
  <c r="D28" i="4"/>
  <c r="D29" i="4"/>
  <c r="C8" i="5" s="1"/>
  <c r="D24" i="4"/>
  <c r="D16" i="4"/>
  <c r="D23" i="4"/>
  <c r="D26" i="4"/>
  <c r="D25" i="4"/>
  <c r="C5" i="5" s="1"/>
  <c r="G8" i="4"/>
  <c r="B53" i="5" s="1"/>
  <c r="D22" i="4"/>
  <c r="C4" i="5" s="1"/>
  <c r="D8" i="4" l="1"/>
  <c r="C3" i="5" s="1"/>
  <c r="B50" i="5" l="1"/>
  <c r="C52" i="5" s="1"/>
  <c r="E4" i="5"/>
  <c r="E9" i="5"/>
  <c r="E6" i="5"/>
  <c r="E7" i="5"/>
  <c r="C10" i="5"/>
  <c r="E10" i="5" s="1"/>
  <c r="E5" i="5"/>
  <c r="E8" i="5"/>
  <c r="C54" i="5" l="1"/>
  <c r="C53" i="5"/>
  <c r="C51" i="5"/>
  <c r="C55" i="5"/>
  <c r="C56" i="5"/>
  <c r="C50" i="5" l="1"/>
</calcChain>
</file>

<file path=xl/sharedStrings.xml><?xml version="1.0" encoding="utf-8"?>
<sst xmlns="http://schemas.openxmlformats.org/spreadsheetml/2006/main" count="136" uniqueCount="123">
  <si>
    <t>Cod OPC</t>
  </si>
  <si>
    <t>Ordonator principal de credite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</si>
  <si>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</si>
  <si>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</si>
  <si>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</si>
  <si>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</si>
  <si>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</si>
  <si>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</si>
  <si>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</si>
  <si>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</si>
  <si>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</si>
  <si>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</si>
  <si>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</si>
  <si>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</si>
  <si>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</si>
  <si>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</si>
  <si>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</si>
  <si>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</si>
  <si>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</si>
  <si>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</si>
  <si>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</si>
  <si>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</si>
  <si>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</si>
  <si>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</si>
  <si>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</si>
  <si>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</si>
  <si>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</si>
  <si>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</si>
  <si>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</si>
  <si>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</si>
  <si>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</si>
  <si>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</si>
  <si>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</si>
  <si>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</si>
  <si>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</si>
  <si>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</si>
  <si>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</si>
  <si>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</si>
  <si>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</si>
  <si>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</si>
  <si>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</si>
  <si>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</si>
  <si>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</si>
  <si>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</si>
  <si>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</si>
  <si>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</si>
  <si>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</si>
  <si>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</si>
  <si>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</si>
  <si>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</si>
  <si>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</si>
  <si>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</si>
  <si>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</si>
  <si>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</si>
  <si>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</si>
  <si>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</si>
  <si>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</si>
  <si>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</si>
  <si>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</si>
  <si>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</si>
  <si>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</si>
  <si>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</si>
  <si>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</si>
  <si>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</si>
  <si>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</si>
  <si>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</si>
  <si>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37</t>
  </si>
  <si>
    <t>Academia Romana</t>
  </si>
  <si>
    <t>38</t>
  </si>
  <si>
    <t>Autoritatea Nationala Sanitar-Veterinara si pentru Siguranta Alimentelor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</si>
  <si>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</si>
  <si>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</si>
  <si>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</si>
  <si>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</si>
  <si>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</si>
  <si>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</si>
  <si>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</si>
  <si>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</si>
  <si>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</si>
  <si>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</si>
  <si>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</si>
  <si>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</si>
  <si>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</si>
  <si>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</si>
  <si>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</si>
  <si>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</si>
  <si>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</si>
  <si>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53</t>
  </si>
  <si>
    <t>Autoritatea pentru Administrarea Activelor Statului</t>
  </si>
  <si>
    <t>TOTAL</t>
  </si>
  <si>
    <t>Consiliul Concurentei</t>
  </si>
  <si>
    <t>Titlul 58</t>
  </si>
  <si>
    <t xml:space="preserve">Agentia Nationala de Presa AGERPRES </t>
  </si>
  <si>
    <t>Consiliul de Monitorizare a Implementarii Conventiei</t>
  </si>
  <si>
    <t>Ministerul Dezvoltarii Regionale, Administratiei Publice si Fondurilor Europene</t>
  </si>
  <si>
    <t>Ministerul Muncii si Justitiei Sociale</t>
  </si>
  <si>
    <t>Ministerul Educatiei Nationale</t>
  </si>
  <si>
    <t>mii lei</t>
  </si>
  <si>
    <t>din care:</t>
  </si>
  <si>
    <t>Total General,   din care:</t>
  </si>
  <si>
    <t>Total    Buget de stat</t>
  </si>
  <si>
    <t>Ministerul Fondurilor Europene</t>
  </si>
  <si>
    <t>Total surse</t>
  </si>
  <si>
    <t>Bgt</t>
  </si>
  <si>
    <t>Altii</t>
  </si>
  <si>
    <t>titlul 51</t>
  </si>
  <si>
    <t>titlul 55</t>
  </si>
  <si>
    <t>titlul 56</t>
  </si>
  <si>
    <t>titlul 58</t>
  </si>
  <si>
    <t>titlul 65</t>
  </si>
  <si>
    <t>titlul 71</t>
  </si>
  <si>
    <t>Inspectia Judiciara</t>
  </si>
  <si>
    <t>Ministerul Agriculturii</t>
  </si>
  <si>
    <t>Ministerul Lucrarilor Publice, Dezvoltarii si Administratiei</t>
  </si>
  <si>
    <t>Ministerul Mediului, Apelor si Padurilor</t>
  </si>
  <si>
    <t>Ministerul Transporturilor, Infrastructurii si Comunicatiilor</t>
  </si>
  <si>
    <t>Ministerul Educatiei si Cercetarii</t>
  </si>
  <si>
    <t>Ministerul Culturii</t>
  </si>
  <si>
    <t>Ministerul Economiei, Energiei si Mediului de Afaceri</t>
  </si>
  <si>
    <t>Program Iunie 2020</t>
  </si>
  <si>
    <t>Plăți cumulate la data de 30.06.2020</t>
  </si>
  <si>
    <t>Situația cheltuielilor de investiții detaliată pe titluri pentru ordonatorii principali de credite ai bugetului de stat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</si>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</sst>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/>
    <xf numFmtId="3" fontId="2" fillId="0" borderId="0" xfId="0" applyNumberFormat="1" applyFont="1" applyFill="1"/>
    <xf numFmtId="3" fontId="1" fillId="0" borderId="4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1" fontId="1" fillId="0" borderId="5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/>
    <xf numFmtId="1" fontId="3" fillId="0" borderId="2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3" fontId="1" fillId="2" borderId="0" xfId="0" applyNumberFormat="1" applyFont="1" applyFill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3" fontId="3" fillId="0" borderId="9" xfId="0" applyNumberFormat="1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/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/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 surse</a:t>
            </a:r>
          </a:p>
        </c:rich>
      </c:tx>
      <c:layout>
        <c:manualLayout>
          <c:xMode val="edge"/>
          <c:yMode val="edge"/>
          <c:x val="0.43887219919093062"/>
          <c:y val="3.620354733054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729823040042001E-2"/>
          <c:y val="0.10611108016591421"/>
          <c:w val="0.60860421524253649"/>
          <c:h val="0.83092597523301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5"/>
              <c:layout>
                <c:manualLayout>
                  <c:x val="5.4356158646025519E-2"/>
                  <c:y val="0.11790431090571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Sheet1!$D$4:$D$10</c:f>
              <c:numCache>
                <c:formatCode>0.0</c:formatCode>
                <c:ptCount val="7"/>
                <c:pt idx="0">
                  <c:v>4.8368641841522741</c:v>
                </c:pt>
                <c:pt idx="1">
                  <c:v>32.38762804748584</c:v>
                </c:pt>
                <c:pt idx="2">
                  <c:v>40.130519895819319</c:v>
                </c:pt>
                <c:pt idx="3">
                  <c:v>4.9059403136230983</c:v>
                </c:pt>
                <c:pt idx="4">
                  <c:v>1.7205205920292184</c:v>
                </c:pt>
                <c:pt idx="5">
                  <c:v>3.6921826872058672</c:v>
                </c:pt>
                <c:pt idx="6">
                  <c:v>12.326344279684379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2369320582188"/>
          <c:y val="0.10340790623056935"/>
          <c:w val="0.27373793086510201"/>
          <c:h val="0.777087234031394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sz="1400"/>
              <a:t>uget de 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22222222222215E-2"/>
          <c:y val="0.10185185185185185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3"/>
              <c:layout>
                <c:manualLayout>
                  <c:x val="0.10106910206028936"/>
                  <c:y val="0.12769667215486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716189645557299E-2"/>
                  <c:y val="9.1943874149699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Sheet1!$E$4:$E$10</c:f>
              <c:numCache>
                <c:formatCode>0.0</c:formatCode>
                <c:ptCount val="7"/>
                <c:pt idx="0">
                  <c:v>5.4942158270712582</c:v>
                </c:pt>
                <c:pt idx="1">
                  <c:v>36.348312619015722</c:v>
                </c:pt>
                <c:pt idx="2">
                  <c:v>36.832490073769961</c:v>
                </c:pt>
                <c:pt idx="3">
                  <c:v>2.1428399345068909</c:v>
                </c:pt>
                <c:pt idx="4">
                  <c:v>1.8962075546500843</c:v>
                </c:pt>
                <c:pt idx="5">
                  <c:v>4.202518176373955</c:v>
                </c:pt>
                <c:pt idx="6">
                  <c:v>13.083415814612124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Sheet1!$A$51:$A$56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Sheet1!$B$51:$B$56</c:f>
              <c:numCache>
                <c:formatCode>#,##0</c:formatCode>
                <c:ptCount val="6"/>
                <c:pt idx="0">
                  <c:v>1482807</c:v>
                </c:pt>
                <c:pt idx="1">
                  <c:v>1974166</c:v>
                </c:pt>
                <c:pt idx="2">
                  <c:v>154359</c:v>
                </c:pt>
                <c:pt idx="3">
                  <c:v>7031355</c:v>
                </c:pt>
                <c:pt idx="4">
                  <c:v>645951</c:v>
                </c:pt>
                <c:pt idx="5">
                  <c:v>8552228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604910</xdr:colOff>
      <xdr:row>1</xdr:row>
      <xdr:rowOff>2</xdr:rowOff>
    </xdr:from>
    <xdr:to>
      <xdr:col>17</xdr:col>
      <xdr:colOff>576777</xdr:colOff>
      <xdr:row>22</xdr:row>
      <xdr:rowOff>31655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604910</xdr:colOff>
      <xdr:row>24</xdr:row>
      <xdr:rowOff>70338</xdr:rowOff>
    </xdr:from>
    <xdr:to>
      <xdr:col>18</xdr:col>
      <xdr:colOff>175845</xdr:colOff>
      <xdr:row>46</xdr:row>
      <xdr:rowOff>52753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14</xdr:col>
      <xdr:colOff>239150</xdr:colOff>
      <xdr:row>70</xdr:row>
      <xdr:rowOff>154745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06" zoomScaleNormal="106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L33" sqref="L33"/>
    </sheetView>
  </sheetViews>
  <sheetFormatPr defaultColWidth="11.5703125" defaultRowHeight="14.25" x14ac:dyDescent="0.2"/>
  <cols>
    <col min="1" max="1" width="5" style="4" customWidth="1"/>
    <col min="2" max="2" width="37.5703125" style="5" customWidth="1"/>
    <col min="3" max="4" width="12" style="5" bestFit="1" customWidth="1"/>
    <col min="5" max="6" width="10.85546875" style="5" bestFit="1" customWidth="1"/>
    <col min="7" max="7" width="9.85546875" style="5" customWidth="1"/>
    <col min="8" max="8" width="10.85546875" style="5" bestFit="1" customWidth="1"/>
    <col min="9" max="9" width="9.42578125" style="5" customWidth="1"/>
    <col min="10" max="10" width="10.85546875" style="5" bestFit="1" customWidth="1"/>
    <col min="11" max="11" width="10.85546875" style="5" customWidth="1"/>
    <col min="12" max="12" width="11.140625" style="5" customWidth="1"/>
    <col min="13" max="13" width="10.140625" style="5" customWidth="1"/>
    <col min="14" max="15" width="10.42578125" style="5" customWidth="1"/>
    <col min="16" max="16" width="10.7109375" style="5" customWidth="1"/>
    <col min="17" max="17" width="10.28515625" style="5" customWidth="1"/>
    <col min="18" max="18" width="11" style="5" customWidth="1"/>
    <col min="19" max="16384" width="11.5703125" style="5"/>
  </cols>
  <sheetData>
    <row r="1" spans="1:18" ht="15" x14ac:dyDescent="0.25">
      <c r="B1" s="38"/>
      <c r="C1" s="5" t="s">
        <v>121</v>
      </c>
      <c r="M1" s="38"/>
      <c r="N1" s="38"/>
      <c r="O1" s="38"/>
      <c r="P1" s="38"/>
      <c r="Q1" s="6" t="s">
        <v>122</v>
      </c>
    </row>
    <row r="2" spans="1:18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5" thickBot="1" x14ac:dyDescent="0.25">
      <c r="R3" s="5" t="s">
        <v>97</v>
      </c>
    </row>
    <row r="4" spans="1:18" ht="29.45" customHeight="1" x14ac:dyDescent="0.2">
      <c r="A4" s="45" t="s">
        <v>0</v>
      </c>
      <c r="B4" s="48" t="s">
        <v>1</v>
      </c>
      <c r="C4" s="51" t="s">
        <v>119</v>
      </c>
      <c r="D4" s="52"/>
      <c r="E4" s="52"/>
      <c r="F4" s="52"/>
      <c r="G4" s="52"/>
      <c r="H4" s="52"/>
      <c r="I4" s="52"/>
      <c r="J4" s="53"/>
      <c r="K4" s="54" t="s">
        <v>120</v>
      </c>
      <c r="L4" s="55"/>
      <c r="M4" s="55"/>
      <c r="N4" s="55"/>
      <c r="O4" s="55"/>
      <c r="P4" s="55"/>
      <c r="Q4" s="55"/>
      <c r="R4" s="56"/>
    </row>
    <row r="5" spans="1:18" x14ac:dyDescent="0.2">
      <c r="A5" s="46"/>
      <c r="B5" s="49"/>
      <c r="C5" s="39" t="s">
        <v>99</v>
      </c>
      <c r="D5" s="41" t="s">
        <v>100</v>
      </c>
      <c r="E5" s="43" t="s">
        <v>98</v>
      </c>
      <c r="F5" s="43"/>
      <c r="G5" s="43"/>
      <c r="H5" s="43"/>
      <c r="I5" s="43"/>
      <c r="J5" s="44"/>
      <c r="K5" s="39" t="s">
        <v>99</v>
      </c>
      <c r="L5" s="41" t="s">
        <v>100</v>
      </c>
      <c r="M5" s="43" t="s">
        <v>98</v>
      </c>
      <c r="N5" s="43"/>
      <c r="O5" s="43"/>
      <c r="P5" s="43"/>
      <c r="Q5" s="43"/>
      <c r="R5" s="44"/>
    </row>
    <row r="6" spans="1:18" ht="31.5" customHeight="1" thickBot="1" x14ac:dyDescent="0.25">
      <c r="A6" s="47"/>
      <c r="B6" s="50"/>
      <c r="C6" s="40"/>
      <c r="D6" s="42"/>
      <c r="E6" s="7" t="s">
        <v>2</v>
      </c>
      <c r="F6" s="7" t="s">
        <v>3</v>
      </c>
      <c r="G6" s="7" t="s">
        <v>4</v>
      </c>
      <c r="H6" s="7" t="s">
        <v>91</v>
      </c>
      <c r="I6" s="7" t="s">
        <v>5</v>
      </c>
      <c r="J6" s="8" t="s">
        <v>6</v>
      </c>
      <c r="K6" s="40"/>
      <c r="L6" s="42"/>
      <c r="M6" s="7" t="s">
        <v>2</v>
      </c>
      <c r="N6" s="7" t="s">
        <v>3</v>
      </c>
      <c r="O6" s="7" t="s">
        <v>4</v>
      </c>
      <c r="P6" s="7" t="s">
        <v>91</v>
      </c>
      <c r="Q6" s="7" t="s">
        <v>5</v>
      </c>
      <c r="R6" s="8" t="s">
        <v>6</v>
      </c>
    </row>
    <row r="7" spans="1:18" x14ac:dyDescent="0.2">
      <c r="A7" s="9"/>
      <c r="B7" s="10"/>
      <c r="C7" s="10"/>
      <c r="D7" s="11"/>
      <c r="E7" s="12"/>
      <c r="F7" s="12"/>
      <c r="G7" s="12"/>
      <c r="H7" s="12"/>
      <c r="I7" s="12"/>
      <c r="J7" s="12"/>
      <c r="K7" s="12"/>
      <c r="L7" s="11"/>
      <c r="M7" s="12"/>
      <c r="N7" s="12"/>
      <c r="O7" s="12"/>
      <c r="P7" s="12"/>
      <c r="Q7" s="12"/>
      <c r="R7" s="12"/>
    </row>
    <row r="8" spans="1:18" ht="19.350000000000001" customHeight="1" thickBot="1" x14ac:dyDescent="0.3">
      <c r="A8" s="14"/>
      <c r="B8" s="15" t="s">
        <v>89</v>
      </c>
      <c r="C8" s="16">
        <f t="shared" ref="C8:R8" si="0">SUM(C9:C56)</f>
        <v>23125210</v>
      </c>
      <c r="D8" s="16">
        <f t="shared" si="0"/>
        <v>19840866</v>
      </c>
      <c r="E8" s="16">
        <f t="shared" si="0"/>
        <v>1482807</v>
      </c>
      <c r="F8" s="16">
        <f t="shared" si="0"/>
        <v>1974166</v>
      </c>
      <c r="G8" s="16">
        <f t="shared" si="0"/>
        <v>154359</v>
      </c>
      <c r="H8" s="16">
        <f t="shared" si="0"/>
        <v>7031355</v>
      </c>
      <c r="I8" s="16">
        <f t="shared" si="0"/>
        <v>645951</v>
      </c>
      <c r="J8" s="16">
        <f t="shared" si="0"/>
        <v>8552228</v>
      </c>
      <c r="K8" s="16">
        <f t="shared" si="0"/>
        <v>4731684</v>
      </c>
      <c r="L8" s="16">
        <f t="shared" si="0"/>
        <v>4648797</v>
      </c>
      <c r="M8" s="16">
        <f t="shared" si="0"/>
        <v>197141</v>
      </c>
      <c r="N8" s="16">
        <f t="shared" si="0"/>
        <v>697086</v>
      </c>
      <c r="O8" s="16">
        <f t="shared" si="0"/>
        <v>159016</v>
      </c>
      <c r="P8" s="16">
        <f t="shared" si="0"/>
        <v>1869383</v>
      </c>
      <c r="Q8" s="16">
        <f t="shared" si="0"/>
        <v>161069</v>
      </c>
      <c r="R8" s="16">
        <f t="shared" si="0"/>
        <v>1565102</v>
      </c>
    </row>
    <row r="9" spans="1:18" ht="15" thickTop="1" x14ac:dyDescent="0.2">
      <c r="A9" s="17" t="s">
        <v>7</v>
      </c>
      <c r="B9" s="18" t="s">
        <v>8</v>
      </c>
      <c r="C9" s="19">
        <v>4100</v>
      </c>
      <c r="D9" s="20">
        <f>E9+F9+G9+I9+J9+H9</f>
        <v>4100</v>
      </c>
      <c r="E9" s="20"/>
      <c r="F9" s="20"/>
      <c r="G9" s="20"/>
      <c r="H9" s="20"/>
      <c r="I9" s="20"/>
      <c r="J9" s="20">
        <v>4100</v>
      </c>
      <c r="K9" s="20">
        <v>328</v>
      </c>
      <c r="L9" s="20">
        <f>M9+N9+O9+Q9+R9+P9</f>
        <v>328</v>
      </c>
      <c r="M9" s="20"/>
      <c r="N9" s="20"/>
      <c r="O9" s="20"/>
      <c r="P9" s="20"/>
      <c r="Q9" s="20"/>
      <c r="R9" s="20">
        <v>328</v>
      </c>
    </row>
    <row r="10" spans="1:18" x14ac:dyDescent="0.2">
      <c r="A10" s="21" t="s">
        <v>9</v>
      </c>
      <c r="B10" s="22" t="s">
        <v>10</v>
      </c>
      <c r="C10" s="22">
        <v>4055</v>
      </c>
      <c r="D10" s="13">
        <f>E10+F10+G10+I10+J10+H10</f>
        <v>4030</v>
      </c>
      <c r="E10" s="13">
        <v>30</v>
      </c>
      <c r="F10" s="13"/>
      <c r="G10" s="13"/>
      <c r="H10" s="13"/>
      <c r="I10" s="13"/>
      <c r="J10" s="13">
        <v>4000</v>
      </c>
      <c r="K10" s="13">
        <v>18</v>
      </c>
      <c r="L10" s="13">
        <f t="shared" ref="L10:L56" si="1">M10+N10+O10+Q10+R10+P10</f>
        <v>18</v>
      </c>
      <c r="M10" s="13"/>
      <c r="N10" s="13"/>
      <c r="O10" s="13"/>
      <c r="P10" s="13"/>
      <c r="Q10" s="13"/>
      <c r="R10" s="13">
        <v>18</v>
      </c>
    </row>
    <row r="11" spans="1:18" s="26" customFormat="1" x14ac:dyDescent="0.2">
      <c r="A11" s="23" t="s">
        <v>11</v>
      </c>
      <c r="B11" s="24" t="s">
        <v>12</v>
      </c>
      <c r="C11" s="22">
        <v>15027</v>
      </c>
      <c r="D11" s="25">
        <f t="shared" ref="D11:D56" si="2">E11+F11+G11+I11+J11+H11</f>
        <v>12342</v>
      </c>
      <c r="E11" s="13"/>
      <c r="F11" s="13"/>
      <c r="G11" s="13"/>
      <c r="H11" s="13">
        <v>7342</v>
      </c>
      <c r="I11" s="13"/>
      <c r="J11" s="13">
        <v>5000</v>
      </c>
      <c r="K11" s="25">
        <v>753</v>
      </c>
      <c r="L11" s="25">
        <f t="shared" si="1"/>
        <v>753</v>
      </c>
      <c r="M11" s="25"/>
      <c r="N11" s="25"/>
      <c r="O11" s="25"/>
      <c r="P11" s="25"/>
      <c r="Q11" s="25"/>
      <c r="R11" s="25">
        <v>753</v>
      </c>
    </row>
    <row r="12" spans="1:18" x14ac:dyDescent="0.2">
      <c r="A12" s="21" t="s">
        <v>13</v>
      </c>
      <c r="B12" s="22" t="s">
        <v>14</v>
      </c>
      <c r="C12" s="22">
        <v>1000</v>
      </c>
      <c r="D12" s="13">
        <f t="shared" si="2"/>
        <v>1000</v>
      </c>
      <c r="E12" s="13"/>
      <c r="F12" s="13"/>
      <c r="G12" s="13"/>
      <c r="H12" s="13"/>
      <c r="I12" s="13"/>
      <c r="J12" s="13">
        <v>1000</v>
      </c>
      <c r="K12" s="13">
        <v>391</v>
      </c>
      <c r="L12" s="13">
        <f t="shared" si="1"/>
        <v>391</v>
      </c>
      <c r="M12" s="13"/>
      <c r="N12" s="13"/>
      <c r="O12" s="13"/>
      <c r="P12" s="13"/>
      <c r="Q12" s="13"/>
      <c r="R12" s="13">
        <v>391</v>
      </c>
    </row>
    <row r="13" spans="1:18" x14ac:dyDescent="0.2">
      <c r="A13" s="21" t="s">
        <v>15</v>
      </c>
      <c r="B13" s="22" t="s">
        <v>16</v>
      </c>
      <c r="C13" s="22">
        <v>386</v>
      </c>
      <c r="D13" s="13">
        <f t="shared" si="2"/>
        <v>386</v>
      </c>
      <c r="E13" s="13"/>
      <c r="F13" s="13"/>
      <c r="G13" s="13"/>
      <c r="H13" s="13"/>
      <c r="I13" s="13"/>
      <c r="J13" s="13">
        <v>386</v>
      </c>
      <c r="K13" s="13">
        <v>45</v>
      </c>
      <c r="L13" s="13">
        <f t="shared" si="1"/>
        <v>45</v>
      </c>
      <c r="M13" s="13"/>
      <c r="N13" s="13"/>
      <c r="O13" s="13"/>
      <c r="P13" s="13"/>
      <c r="Q13" s="13"/>
      <c r="R13" s="13">
        <v>45</v>
      </c>
    </row>
    <row r="14" spans="1:18" x14ac:dyDescent="0.2">
      <c r="A14" s="21" t="s">
        <v>17</v>
      </c>
      <c r="B14" s="22" t="s">
        <v>18</v>
      </c>
      <c r="C14" s="22">
        <v>87</v>
      </c>
      <c r="D14" s="13">
        <f t="shared" si="2"/>
        <v>87</v>
      </c>
      <c r="E14" s="13"/>
      <c r="F14" s="13"/>
      <c r="G14" s="13"/>
      <c r="H14" s="13"/>
      <c r="I14" s="13"/>
      <c r="J14" s="13">
        <v>87</v>
      </c>
      <c r="K14" s="13">
        <v>0</v>
      </c>
      <c r="L14" s="13">
        <f t="shared" si="1"/>
        <v>0</v>
      </c>
      <c r="M14" s="13"/>
      <c r="N14" s="13"/>
      <c r="O14" s="13"/>
      <c r="P14" s="13"/>
      <c r="Q14" s="13"/>
      <c r="R14" s="13">
        <v>0</v>
      </c>
    </row>
    <row r="15" spans="1:18" x14ac:dyDescent="0.2">
      <c r="A15" s="21" t="s">
        <v>19</v>
      </c>
      <c r="B15" s="22" t="s">
        <v>20</v>
      </c>
      <c r="C15" s="22">
        <v>15695</v>
      </c>
      <c r="D15" s="13">
        <f t="shared" si="2"/>
        <v>15695</v>
      </c>
      <c r="E15" s="13"/>
      <c r="F15" s="13"/>
      <c r="G15" s="13"/>
      <c r="H15" s="13"/>
      <c r="I15" s="13"/>
      <c r="J15" s="13">
        <v>15695</v>
      </c>
      <c r="K15" s="13">
        <v>1379</v>
      </c>
      <c r="L15" s="13">
        <f t="shared" si="1"/>
        <v>1379</v>
      </c>
      <c r="M15" s="13"/>
      <c r="N15" s="13"/>
      <c r="O15" s="13"/>
      <c r="P15" s="13"/>
      <c r="Q15" s="13"/>
      <c r="R15" s="13">
        <v>1379</v>
      </c>
    </row>
    <row r="16" spans="1:18" x14ac:dyDescent="0.2">
      <c r="A16" s="23" t="s">
        <v>21</v>
      </c>
      <c r="B16" s="24" t="s">
        <v>90</v>
      </c>
      <c r="C16" s="24">
        <v>43523</v>
      </c>
      <c r="D16" s="25">
        <f t="shared" ref="D16:D30" si="3">E16+F16+G16+I16+J16+H16</f>
        <v>43523</v>
      </c>
      <c r="E16" s="25"/>
      <c r="F16" s="25"/>
      <c r="G16" s="25"/>
      <c r="H16" s="25">
        <v>43154</v>
      </c>
      <c r="I16" s="25"/>
      <c r="J16" s="25">
        <v>369</v>
      </c>
      <c r="K16" s="25">
        <v>1081</v>
      </c>
      <c r="L16" s="25">
        <f t="shared" si="1"/>
        <v>1081</v>
      </c>
      <c r="M16" s="25"/>
      <c r="N16" s="25"/>
      <c r="O16" s="25"/>
      <c r="P16" s="25">
        <v>713</v>
      </c>
      <c r="Q16" s="25"/>
      <c r="R16" s="25">
        <v>368</v>
      </c>
    </row>
    <row r="17" spans="1:18" x14ac:dyDescent="0.2">
      <c r="A17" s="21" t="s">
        <v>22</v>
      </c>
      <c r="B17" s="22" t="s">
        <v>23</v>
      </c>
      <c r="C17" s="22">
        <v>150</v>
      </c>
      <c r="D17" s="13">
        <f t="shared" si="3"/>
        <v>150</v>
      </c>
      <c r="E17" s="13"/>
      <c r="F17" s="13"/>
      <c r="G17" s="13"/>
      <c r="H17" s="13"/>
      <c r="I17" s="13"/>
      <c r="J17" s="13">
        <v>150</v>
      </c>
      <c r="K17" s="13">
        <v>0</v>
      </c>
      <c r="L17" s="13">
        <f t="shared" si="1"/>
        <v>0</v>
      </c>
      <c r="M17" s="13"/>
      <c r="N17" s="13"/>
      <c r="O17" s="13"/>
      <c r="P17" s="13"/>
      <c r="Q17" s="13"/>
      <c r="R17" s="13">
        <v>0</v>
      </c>
    </row>
    <row r="18" spans="1:18" ht="28.5" x14ac:dyDescent="0.2">
      <c r="A18" s="23" t="s">
        <v>24</v>
      </c>
      <c r="B18" s="24" t="s">
        <v>25</v>
      </c>
      <c r="C18" s="24">
        <v>100</v>
      </c>
      <c r="D18" s="25">
        <f t="shared" si="3"/>
        <v>100</v>
      </c>
      <c r="E18" s="25"/>
      <c r="F18" s="25"/>
      <c r="G18" s="25"/>
      <c r="H18" s="25"/>
      <c r="I18" s="25"/>
      <c r="J18" s="25">
        <v>100</v>
      </c>
      <c r="K18" s="25">
        <v>0</v>
      </c>
      <c r="L18" s="25">
        <f t="shared" si="1"/>
        <v>0</v>
      </c>
      <c r="M18" s="25"/>
      <c r="N18" s="25"/>
      <c r="O18" s="25"/>
      <c r="P18" s="25"/>
      <c r="Q18" s="25"/>
      <c r="R18" s="25">
        <v>0</v>
      </c>
    </row>
    <row r="19" spans="1:18" x14ac:dyDescent="0.2">
      <c r="A19" s="21" t="s">
        <v>26</v>
      </c>
      <c r="B19" s="22" t="s">
        <v>27</v>
      </c>
      <c r="C19" s="22">
        <v>120</v>
      </c>
      <c r="D19" s="13">
        <f t="shared" si="3"/>
        <v>120</v>
      </c>
      <c r="E19" s="13"/>
      <c r="F19" s="13"/>
      <c r="G19" s="13"/>
      <c r="H19" s="13"/>
      <c r="I19" s="13"/>
      <c r="J19" s="13">
        <v>120</v>
      </c>
      <c r="K19" s="13">
        <v>0</v>
      </c>
      <c r="L19" s="13">
        <f t="shared" si="1"/>
        <v>0</v>
      </c>
      <c r="M19" s="13"/>
      <c r="N19" s="13"/>
      <c r="O19" s="13"/>
      <c r="P19" s="13"/>
      <c r="Q19" s="13"/>
      <c r="R19" s="13">
        <v>0</v>
      </c>
    </row>
    <row r="20" spans="1:18" s="26" customFormat="1" x14ac:dyDescent="0.2">
      <c r="A20" s="23" t="s">
        <v>28</v>
      </c>
      <c r="B20" s="27" t="s">
        <v>29</v>
      </c>
      <c r="C20" s="28">
        <v>17395</v>
      </c>
      <c r="D20" s="25">
        <f t="shared" si="3"/>
        <v>17395</v>
      </c>
      <c r="E20" s="25"/>
      <c r="F20" s="25">
        <v>7784</v>
      </c>
      <c r="G20" s="25"/>
      <c r="H20" s="25">
        <v>561</v>
      </c>
      <c r="I20" s="25"/>
      <c r="J20" s="25">
        <v>9050</v>
      </c>
      <c r="K20" s="25">
        <v>625</v>
      </c>
      <c r="L20" s="25">
        <f t="shared" si="1"/>
        <v>625</v>
      </c>
      <c r="M20" s="25"/>
      <c r="N20" s="25"/>
      <c r="O20" s="25"/>
      <c r="P20" s="25">
        <v>561</v>
      </c>
      <c r="Q20" s="25"/>
      <c r="R20" s="25">
        <v>64</v>
      </c>
    </row>
    <row r="21" spans="1:18" x14ac:dyDescent="0.2">
      <c r="A21" s="21" t="s">
        <v>30</v>
      </c>
      <c r="B21" s="22" t="s">
        <v>31</v>
      </c>
      <c r="C21" s="22">
        <v>20914</v>
      </c>
      <c r="D21" s="13">
        <f t="shared" si="3"/>
        <v>20914</v>
      </c>
      <c r="E21" s="13">
        <v>114</v>
      </c>
      <c r="F21" s="13"/>
      <c r="G21" s="13"/>
      <c r="H21" s="13"/>
      <c r="I21" s="13"/>
      <c r="J21" s="13">
        <v>20800</v>
      </c>
      <c r="K21" s="13">
        <v>3115</v>
      </c>
      <c r="L21" s="13">
        <f t="shared" si="1"/>
        <v>3115</v>
      </c>
      <c r="M21" s="13"/>
      <c r="N21" s="13"/>
      <c r="O21" s="13"/>
      <c r="P21" s="13"/>
      <c r="Q21" s="13"/>
      <c r="R21" s="13">
        <v>3115</v>
      </c>
    </row>
    <row r="22" spans="1:18" s="26" customFormat="1" ht="28.5" x14ac:dyDescent="0.2">
      <c r="A22" s="23" t="s">
        <v>32</v>
      </c>
      <c r="B22" s="27" t="s">
        <v>113</v>
      </c>
      <c r="C22" s="22">
        <v>1118535</v>
      </c>
      <c r="D22" s="25">
        <f t="shared" si="3"/>
        <v>1090100</v>
      </c>
      <c r="E22" s="13"/>
      <c r="F22" s="13">
        <v>1000100</v>
      </c>
      <c r="G22" s="13"/>
      <c r="H22" s="13"/>
      <c r="I22" s="13">
        <v>40000</v>
      </c>
      <c r="J22" s="13">
        <v>50000</v>
      </c>
      <c r="K22" s="25">
        <v>596834</v>
      </c>
      <c r="L22" s="25">
        <f t="shared" si="1"/>
        <v>596494</v>
      </c>
      <c r="M22" s="25"/>
      <c r="N22" s="25">
        <v>550000</v>
      </c>
      <c r="O22" s="25"/>
      <c r="P22" s="25"/>
      <c r="Q22" s="25">
        <v>27499</v>
      </c>
      <c r="R22" s="25">
        <v>18995</v>
      </c>
    </row>
    <row r="23" spans="1:18" s="26" customFormat="1" x14ac:dyDescent="0.2">
      <c r="A23" s="23" t="s">
        <v>33</v>
      </c>
      <c r="B23" s="24" t="s">
        <v>34</v>
      </c>
      <c r="C23" s="22">
        <v>165394</v>
      </c>
      <c r="D23" s="25">
        <f t="shared" si="3"/>
        <v>165361</v>
      </c>
      <c r="E23" s="13"/>
      <c r="F23" s="13"/>
      <c r="G23" s="13"/>
      <c r="H23" s="13">
        <v>33941</v>
      </c>
      <c r="I23" s="13"/>
      <c r="J23" s="13">
        <v>131420</v>
      </c>
      <c r="K23" s="25">
        <v>15651</v>
      </c>
      <c r="L23" s="25">
        <f t="shared" si="1"/>
        <v>15651</v>
      </c>
      <c r="M23" s="25"/>
      <c r="N23" s="25"/>
      <c r="O23" s="25"/>
      <c r="P23" s="25"/>
      <c r="Q23" s="25"/>
      <c r="R23" s="25">
        <v>15651</v>
      </c>
    </row>
    <row r="24" spans="1:18" s="26" customFormat="1" x14ac:dyDescent="0.2">
      <c r="A24" s="23" t="s">
        <v>35</v>
      </c>
      <c r="B24" s="24" t="s">
        <v>36</v>
      </c>
      <c r="C24" s="22">
        <v>252474</v>
      </c>
      <c r="D24" s="25">
        <f t="shared" si="3"/>
        <v>247788</v>
      </c>
      <c r="E24" s="13">
        <v>38942</v>
      </c>
      <c r="F24" s="13"/>
      <c r="G24" s="13"/>
      <c r="H24" s="13">
        <v>112463</v>
      </c>
      <c r="I24" s="13">
        <v>43520</v>
      </c>
      <c r="J24" s="13">
        <v>52863</v>
      </c>
      <c r="K24" s="25">
        <v>58923</v>
      </c>
      <c r="L24" s="25">
        <f t="shared" si="1"/>
        <v>58917</v>
      </c>
      <c r="M24" s="25">
        <v>2882</v>
      </c>
      <c r="N24" s="25"/>
      <c r="O24" s="25"/>
      <c r="P24" s="25">
        <v>23888</v>
      </c>
      <c r="Q24" s="25">
        <v>27906</v>
      </c>
      <c r="R24" s="25">
        <v>4241</v>
      </c>
    </row>
    <row r="25" spans="1:18" x14ac:dyDescent="0.2">
      <c r="A25" s="21" t="s">
        <v>37</v>
      </c>
      <c r="B25" s="22" t="s">
        <v>38</v>
      </c>
      <c r="C25" s="22">
        <v>7489707</v>
      </c>
      <c r="D25" s="13">
        <f t="shared" si="3"/>
        <v>7211820</v>
      </c>
      <c r="E25" s="13">
        <v>326267</v>
      </c>
      <c r="F25" s="13">
        <v>884</v>
      </c>
      <c r="G25" s="13"/>
      <c r="H25" s="13">
        <v>31866</v>
      </c>
      <c r="I25" s="13"/>
      <c r="J25" s="13">
        <v>6852803</v>
      </c>
      <c r="K25" s="13">
        <v>1379545</v>
      </c>
      <c r="L25" s="13">
        <f t="shared" si="1"/>
        <v>1377721</v>
      </c>
      <c r="M25" s="13">
        <v>33796</v>
      </c>
      <c r="N25" s="13"/>
      <c r="O25" s="13"/>
      <c r="P25" s="13">
        <v>421</v>
      </c>
      <c r="Q25" s="13"/>
      <c r="R25" s="13">
        <v>1343504</v>
      </c>
    </row>
    <row r="26" spans="1:18" s="26" customFormat="1" x14ac:dyDescent="0.2">
      <c r="A26" s="23" t="s">
        <v>39</v>
      </c>
      <c r="B26" s="24" t="s">
        <v>40</v>
      </c>
      <c r="C26" s="22">
        <v>933534</v>
      </c>
      <c r="D26" s="25">
        <f t="shared" si="3"/>
        <v>789016</v>
      </c>
      <c r="E26" s="13">
        <v>1630</v>
      </c>
      <c r="F26" s="13"/>
      <c r="G26" s="13"/>
      <c r="H26" s="13">
        <v>188252</v>
      </c>
      <c r="I26" s="13">
        <v>3446</v>
      </c>
      <c r="J26" s="13">
        <v>595688</v>
      </c>
      <c r="K26" s="25">
        <v>74621</v>
      </c>
      <c r="L26" s="25">
        <f t="shared" si="1"/>
        <v>61473</v>
      </c>
      <c r="M26" s="25"/>
      <c r="N26" s="25"/>
      <c r="O26" s="25"/>
      <c r="P26" s="25">
        <v>40939</v>
      </c>
      <c r="Q26" s="25"/>
      <c r="R26" s="25">
        <v>20534</v>
      </c>
    </row>
    <row r="27" spans="1:18" x14ac:dyDescent="0.2">
      <c r="A27" s="23" t="s">
        <v>41</v>
      </c>
      <c r="B27" s="27" t="s">
        <v>95</v>
      </c>
      <c r="C27" s="28">
        <v>5006</v>
      </c>
      <c r="D27" s="25">
        <f t="shared" si="3"/>
        <v>5000</v>
      </c>
      <c r="E27" s="25"/>
      <c r="F27" s="25"/>
      <c r="G27" s="25"/>
      <c r="H27" s="25"/>
      <c r="I27" s="25"/>
      <c r="J27" s="25">
        <v>5000</v>
      </c>
      <c r="K27" s="25">
        <v>2139</v>
      </c>
      <c r="L27" s="25">
        <f t="shared" si="1"/>
        <v>2139</v>
      </c>
      <c r="M27" s="25"/>
      <c r="N27" s="25"/>
      <c r="O27" s="25"/>
      <c r="P27" s="25"/>
      <c r="Q27" s="25"/>
      <c r="R27" s="25">
        <v>2139</v>
      </c>
    </row>
    <row r="28" spans="1:18" s="26" customFormat="1" x14ac:dyDescent="0.2">
      <c r="A28" s="23" t="s">
        <v>42</v>
      </c>
      <c r="B28" s="27" t="s">
        <v>43</v>
      </c>
      <c r="C28" s="28">
        <v>43000</v>
      </c>
      <c r="D28" s="25">
        <f t="shared" si="3"/>
        <v>43000</v>
      </c>
      <c r="E28" s="25">
        <v>33500</v>
      </c>
      <c r="F28" s="25"/>
      <c r="G28" s="25"/>
      <c r="H28" s="25"/>
      <c r="I28" s="25"/>
      <c r="J28" s="25">
        <v>9500</v>
      </c>
      <c r="K28" s="25">
        <v>106</v>
      </c>
      <c r="L28" s="25">
        <f t="shared" si="1"/>
        <v>106</v>
      </c>
      <c r="M28" s="25">
        <v>94</v>
      </c>
      <c r="N28" s="25"/>
      <c r="O28" s="25"/>
      <c r="P28" s="25"/>
      <c r="Q28" s="25"/>
      <c r="R28" s="25">
        <v>12</v>
      </c>
    </row>
    <row r="29" spans="1:18" ht="28.5" x14ac:dyDescent="0.2">
      <c r="A29" s="21" t="s">
        <v>44</v>
      </c>
      <c r="B29" s="29" t="s">
        <v>45</v>
      </c>
      <c r="C29" s="22">
        <v>397874</v>
      </c>
      <c r="D29" s="13">
        <f t="shared" si="3"/>
        <v>376224</v>
      </c>
      <c r="E29" s="13">
        <v>346224</v>
      </c>
      <c r="F29" s="13"/>
      <c r="G29" s="13"/>
      <c r="H29" s="13"/>
      <c r="I29" s="13"/>
      <c r="J29" s="13">
        <v>30000</v>
      </c>
      <c r="K29" s="13">
        <v>131122</v>
      </c>
      <c r="L29" s="13">
        <f t="shared" si="1"/>
        <v>125708</v>
      </c>
      <c r="M29" s="13">
        <v>118493</v>
      </c>
      <c r="N29" s="13"/>
      <c r="O29" s="13"/>
      <c r="P29" s="13"/>
      <c r="Q29" s="13"/>
      <c r="R29" s="13">
        <v>7215</v>
      </c>
    </row>
    <row r="30" spans="1:18" x14ac:dyDescent="0.2">
      <c r="A30" s="21" t="s">
        <v>46</v>
      </c>
      <c r="B30" s="29" t="s">
        <v>114</v>
      </c>
      <c r="C30" s="22">
        <v>434821</v>
      </c>
      <c r="D30" s="13">
        <f t="shared" si="3"/>
        <v>403848</v>
      </c>
      <c r="E30" s="13">
        <v>65532</v>
      </c>
      <c r="F30" s="13">
        <v>44476</v>
      </c>
      <c r="G30" s="13"/>
      <c r="H30" s="13">
        <v>168789</v>
      </c>
      <c r="I30" s="13">
        <v>45072</v>
      </c>
      <c r="J30" s="13">
        <v>79979</v>
      </c>
      <c r="K30" s="13">
        <v>55030</v>
      </c>
      <c r="L30" s="13">
        <f t="shared" si="1"/>
        <v>54251</v>
      </c>
      <c r="M30" s="13"/>
      <c r="N30" s="13">
        <v>3981</v>
      </c>
      <c r="O30" s="13"/>
      <c r="P30" s="13">
        <v>6441</v>
      </c>
      <c r="Q30" s="13">
        <v>20945</v>
      </c>
      <c r="R30" s="13">
        <v>22884</v>
      </c>
    </row>
    <row r="31" spans="1:18" ht="28.5" x14ac:dyDescent="0.2">
      <c r="A31" s="21" t="s">
        <v>47</v>
      </c>
      <c r="B31" s="29" t="s">
        <v>115</v>
      </c>
      <c r="C31" s="22">
        <v>9280267</v>
      </c>
      <c r="D31" s="13">
        <f t="shared" si="2"/>
        <v>7307885</v>
      </c>
      <c r="E31" s="13">
        <v>166039</v>
      </c>
      <c r="F31" s="13">
        <v>676028</v>
      </c>
      <c r="G31" s="13">
        <v>154359</v>
      </c>
      <c r="H31" s="25">
        <v>5939611</v>
      </c>
      <c r="I31" s="13">
        <v>170000</v>
      </c>
      <c r="J31" s="13">
        <v>201848</v>
      </c>
      <c r="K31" s="13">
        <v>2101319</v>
      </c>
      <c r="L31" s="13">
        <f t="shared" si="1"/>
        <v>2101319</v>
      </c>
      <c r="M31" s="13">
        <v>3165</v>
      </c>
      <c r="N31" s="13">
        <v>134400</v>
      </c>
      <c r="O31" s="13">
        <v>159016</v>
      </c>
      <c r="P31" s="13">
        <v>1779164</v>
      </c>
      <c r="Q31" s="13">
        <v>12720</v>
      </c>
      <c r="R31" s="13">
        <v>12854</v>
      </c>
    </row>
    <row r="32" spans="1:18" s="26" customFormat="1" x14ac:dyDescent="0.2">
      <c r="A32" s="23" t="s">
        <v>49</v>
      </c>
      <c r="B32" s="27" t="s">
        <v>116</v>
      </c>
      <c r="C32" s="28">
        <v>1134509</v>
      </c>
      <c r="D32" s="25">
        <f t="shared" si="2"/>
        <v>425158</v>
      </c>
      <c r="E32" s="25"/>
      <c r="F32" s="25">
        <v>40594</v>
      </c>
      <c r="G32" s="25"/>
      <c r="H32" s="25">
        <v>144114</v>
      </c>
      <c r="I32" s="25">
        <v>55000</v>
      </c>
      <c r="J32" s="25">
        <v>185450</v>
      </c>
      <c r="K32" s="25">
        <v>120025</v>
      </c>
      <c r="L32" s="25">
        <f t="shared" si="1"/>
        <v>65363</v>
      </c>
      <c r="M32" s="25"/>
      <c r="N32" s="25">
        <v>1278</v>
      </c>
      <c r="O32" s="25"/>
      <c r="P32" s="25"/>
      <c r="Q32" s="25">
        <v>44513</v>
      </c>
      <c r="R32" s="25">
        <v>19572</v>
      </c>
    </row>
    <row r="33" spans="1:19" x14ac:dyDescent="0.2">
      <c r="A33" s="21" t="s">
        <v>50</v>
      </c>
      <c r="B33" s="29" t="s">
        <v>51</v>
      </c>
      <c r="C33" s="30">
        <v>853825</v>
      </c>
      <c r="D33" s="13">
        <f t="shared" si="2"/>
        <v>833816</v>
      </c>
      <c r="E33" s="13">
        <v>485073</v>
      </c>
      <c r="F33" s="13"/>
      <c r="G33" s="13"/>
      <c r="H33" s="13">
        <v>9533</v>
      </c>
      <c r="I33" s="13">
        <v>280913</v>
      </c>
      <c r="J33" s="13">
        <v>58297</v>
      </c>
      <c r="K33" s="13">
        <v>65236</v>
      </c>
      <c r="L33" s="13">
        <f t="shared" si="1"/>
        <v>64442</v>
      </c>
      <c r="M33" s="13">
        <v>33583</v>
      </c>
      <c r="N33" s="13"/>
      <c r="O33" s="13"/>
      <c r="P33" s="13">
        <v>247</v>
      </c>
      <c r="Q33" s="13">
        <v>27030</v>
      </c>
      <c r="R33" s="13">
        <v>3582</v>
      </c>
    </row>
    <row r="34" spans="1:19" s="26" customFormat="1" x14ac:dyDescent="0.2">
      <c r="A34" s="23" t="s">
        <v>52</v>
      </c>
      <c r="B34" s="27" t="s">
        <v>117</v>
      </c>
      <c r="C34" s="30">
        <v>19208</v>
      </c>
      <c r="D34" s="25">
        <f t="shared" si="2"/>
        <v>18937</v>
      </c>
      <c r="E34" s="13"/>
      <c r="F34" s="13"/>
      <c r="G34" s="13"/>
      <c r="H34" s="13">
        <v>10181</v>
      </c>
      <c r="I34" s="13">
        <v>8000</v>
      </c>
      <c r="J34" s="13">
        <v>756</v>
      </c>
      <c r="K34" s="25">
        <v>731</v>
      </c>
      <c r="L34" s="25">
        <f t="shared" si="1"/>
        <v>731</v>
      </c>
      <c r="M34" s="25">
        <v>150</v>
      </c>
      <c r="N34" s="25"/>
      <c r="O34" s="25"/>
      <c r="P34" s="25">
        <v>125</v>
      </c>
      <c r="Q34" s="25">
        <v>456</v>
      </c>
      <c r="R34" s="25">
        <v>0</v>
      </c>
    </row>
    <row r="35" spans="1:19" x14ac:dyDescent="0.2">
      <c r="A35" s="23" t="s">
        <v>53</v>
      </c>
      <c r="B35" s="24" t="s">
        <v>54</v>
      </c>
      <c r="C35" s="24">
        <v>51476</v>
      </c>
      <c r="D35" s="25">
        <f t="shared" si="2"/>
        <v>50748</v>
      </c>
      <c r="E35" s="25"/>
      <c r="F35" s="25"/>
      <c r="G35" s="25"/>
      <c r="H35" s="25">
        <v>45848</v>
      </c>
      <c r="I35" s="25"/>
      <c r="J35" s="25">
        <v>4900</v>
      </c>
      <c r="K35" s="25">
        <v>2432</v>
      </c>
      <c r="L35" s="25">
        <f t="shared" si="1"/>
        <v>2019</v>
      </c>
      <c r="M35" s="25"/>
      <c r="N35" s="25"/>
      <c r="O35" s="25"/>
      <c r="P35" s="25">
        <v>133</v>
      </c>
      <c r="Q35" s="25"/>
      <c r="R35" s="25">
        <v>1886</v>
      </c>
    </row>
    <row r="36" spans="1:19" x14ac:dyDescent="0.2">
      <c r="A36" s="21" t="s">
        <v>55</v>
      </c>
      <c r="B36" s="22" t="s">
        <v>56</v>
      </c>
      <c r="C36" s="22">
        <v>60</v>
      </c>
      <c r="D36" s="13">
        <f t="shared" si="2"/>
        <v>60</v>
      </c>
      <c r="E36" s="13"/>
      <c r="F36" s="13"/>
      <c r="G36" s="13"/>
      <c r="H36" s="13"/>
      <c r="I36" s="13"/>
      <c r="J36" s="13">
        <v>60</v>
      </c>
      <c r="K36" s="13">
        <v>27</v>
      </c>
      <c r="L36" s="13">
        <f t="shared" si="1"/>
        <v>27</v>
      </c>
      <c r="M36" s="13"/>
      <c r="N36" s="13"/>
      <c r="O36" s="13"/>
      <c r="P36" s="13"/>
      <c r="Q36" s="13"/>
      <c r="R36" s="13">
        <v>27</v>
      </c>
    </row>
    <row r="37" spans="1:19" x14ac:dyDescent="0.2">
      <c r="A37" s="21" t="s">
        <v>57</v>
      </c>
      <c r="B37" s="22" t="s">
        <v>58</v>
      </c>
      <c r="C37" s="22">
        <v>127600</v>
      </c>
      <c r="D37" s="13">
        <f t="shared" si="2"/>
        <v>127242</v>
      </c>
      <c r="E37" s="13">
        <v>4206</v>
      </c>
      <c r="F37" s="13"/>
      <c r="G37" s="13"/>
      <c r="H37" s="13">
        <v>48036</v>
      </c>
      <c r="I37" s="13"/>
      <c r="J37" s="13">
        <v>75000</v>
      </c>
      <c r="K37" s="13">
        <v>20539</v>
      </c>
      <c r="L37" s="13">
        <f t="shared" si="1"/>
        <v>20509</v>
      </c>
      <c r="M37" s="13">
        <v>2676</v>
      </c>
      <c r="N37" s="13"/>
      <c r="O37" s="13"/>
      <c r="P37" s="13">
        <v>1947</v>
      </c>
      <c r="Q37" s="13"/>
      <c r="R37" s="13">
        <v>15886</v>
      </c>
    </row>
    <row r="38" spans="1:19" x14ac:dyDescent="0.2">
      <c r="A38" s="21" t="s">
        <v>59</v>
      </c>
      <c r="B38" s="22" t="s">
        <v>60</v>
      </c>
      <c r="C38" s="22">
        <v>50000</v>
      </c>
      <c r="D38" s="13">
        <f t="shared" si="2"/>
        <v>50000</v>
      </c>
      <c r="E38" s="13"/>
      <c r="F38" s="13"/>
      <c r="G38" s="13"/>
      <c r="H38" s="13"/>
      <c r="I38" s="13"/>
      <c r="J38" s="13">
        <v>50000</v>
      </c>
      <c r="K38" s="13">
        <v>14397</v>
      </c>
      <c r="L38" s="13">
        <f t="shared" si="1"/>
        <v>14397</v>
      </c>
      <c r="M38" s="13"/>
      <c r="N38" s="13"/>
      <c r="O38" s="13"/>
      <c r="P38" s="13"/>
      <c r="Q38" s="13"/>
      <c r="R38" s="13">
        <v>14397</v>
      </c>
    </row>
    <row r="39" spans="1:19" x14ac:dyDescent="0.2">
      <c r="A39" s="21" t="s">
        <v>61</v>
      </c>
      <c r="B39" s="22" t="s">
        <v>62</v>
      </c>
      <c r="C39" s="22">
        <v>30669</v>
      </c>
      <c r="D39" s="13">
        <f t="shared" si="2"/>
        <v>30366</v>
      </c>
      <c r="E39" s="13"/>
      <c r="F39" s="13"/>
      <c r="G39" s="13"/>
      <c r="H39" s="13">
        <v>19586</v>
      </c>
      <c r="I39" s="13"/>
      <c r="J39" s="13">
        <v>10780</v>
      </c>
      <c r="K39" s="13">
        <v>5893</v>
      </c>
      <c r="L39" s="13">
        <f t="shared" si="1"/>
        <v>5845</v>
      </c>
      <c r="M39" s="13"/>
      <c r="N39" s="13"/>
      <c r="O39" s="13"/>
      <c r="P39" s="13">
        <v>3372</v>
      </c>
      <c r="Q39" s="13"/>
      <c r="R39" s="13">
        <v>2473</v>
      </c>
    </row>
    <row r="40" spans="1:19" x14ac:dyDescent="0.2">
      <c r="A40" s="21" t="s">
        <v>63</v>
      </c>
      <c r="B40" s="22" t="s">
        <v>64</v>
      </c>
      <c r="C40" s="22">
        <v>267200</v>
      </c>
      <c r="D40" s="13">
        <f t="shared" si="2"/>
        <v>267200</v>
      </c>
      <c r="E40" s="13"/>
      <c r="F40" s="13"/>
      <c r="G40" s="13"/>
      <c r="H40" s="13">
        <v>179504</v>
      </c>
      <c r="I40" s="13"/>
      <c r="J40" s="13">
        <v>87696</v>
      </c>
      <c r="K40" s="13">
        <v>57580</v>
      </c>
      <c r="L40" s="13">
        <f t="shared" si="1"/>
        <v>57580</v>
      </c>
      <c r="M40" s="13"/>
      <c r="N40" s="13"/>
      <c r="O40" s="13"/>
      <c r="P40" s="13">
        <v>5273</v>
      </c>
      <c r="Q40" s="13"/>
      <c r="R40" s="13">
        <v>52307</v>
      </c>
    </row>
    <row r="41" spans="1:19" ht="28.5" x14ac:dyDescent="0.2">
      <c r="A41" s="21" t="s">
        <v>65</v>
      </c>
      <c r="B41" s="29" t="s">
        <v>118</v>
      </c>
      <c r="C41" s="22">
        <v>194600</v>
      </c>
      <c r="D41" s="13">
        <f t="shared" si="2"/>
        <v>194600</v>
      </c>
      <c r="E41" s="13"/>
      <c r="F41" s="13">
        <v>190000</v>
      </c>
      <c r="G41" s="13"/>
      <c r="H41" s="13"/>
      <c r="I41" s="13"/>
      <c r="J41" s="13">
        <v>4600</v>
      </c>
      <c r="K41" s="13">
        <v>53</v>
      </c>
      <c r="L41" s="13">
        <f t="shared" si="1"/>
        <v>53</v>
      </c>
      <c r="M41" s="13"/>
      <c r="N41" s="13"/>
      <c r="O41" s="13"/>
      <c r="P41" s="13"/>
      <c r="Q41" s="13"/>
      <c r="R41" s="13">
        <v>53</v>
      </c>
    </row>
    <row r="42" spans="1:19" s="26" customFormat="1" x14ac:dyDescent="0.2">
      <c r="A42" s="23" t="s">
        <v>66</v>
      </c>
      <c r="B42" s="27" t="s">
        <v>67</v>
      </c>
      <c r="C42" s="30">
        <v>57463</v>
      </c>
      <c r="D42" s="25">
        <f t="shared" si="2"/>
        <v>38291</v>
      </c>
      <c r="E42" s="13">
        <v>15250</v>
      </c>
      <c r="F42" s="13"/>
      <c r="G42" s="13"/>
      <c r="H42" s="13">
        <v>21131</v>
      </c>
      <c r="I42" s="13"/>
      <c r="J42" s="13">
        <v>1910</v>
      </c>
      <c r="K42" s="25">
        <v>9518</v>
      </c>
      <c r="L42" s="25">
        <f t="shared" si="1"/>
        <v>8049</v>
      </c>
      <c r="M42" s="25">
        <v>2302</v>
      </c>
      <c r="N42" s="25"/>
      <c r="O42" s="25"/>
      <c r="P42" s="25">
        <v>5667</v>
      </c>
      <c r="Q42" s="25"/>
      <c r="R42" s="25">
        <v>80</v>
      </c>
    </row>
    <row r="43" spans="1:19" ht="42.75" x14ac:dyDescent="0.2">
      <c r="A43" s="21" t="s">
        <v>68</v>
      </c>
      <c r="B43" s="29" t="s">
        <v>69</v>
      </c>
      <c r="C43" s="22">
        <v>51001</v>
      </c>
      <c r="D43" s="13">
        <f t="shared" si="2"/>
        <v>1000</v>
      </c>
      <c r="E43" s="13"/>
      <c r="F43" s="13"/>
      <c r="G43" s="13"/>
      <c r="H43" s="13"/>
      <c r="I43" s="13"/>
      <c r="J43" s="13">
        <v>1000</v>
      </c>
      <c r="K43" s="13">
        <v>3935</v>
      </c>
      <c r="L43" s="13">
        <f t="shared" si="1"/>
        <v>7</v>
      </c>
      <c r="M43" s="13"/>
      <c r="N43" s="13"/>
      <c r="O43" s="13"/>
      <c r="P43" s="13"/>
      <c r="Q43" s="13"/>
      <c r="R43" s="13">
        <v>7</v>
      </c>
    </row>
    <row r="44" spans="1:19" ht="28.5" x14ac:dyDescent="0.2">
      <c r="A44" s="21" t="s">
        <v>70</v>
      </c>
      <c r="B44" s="22" t="s">
        <v>71</v>
      </c>
      <c r="C44" s="22">
        <v>40</v>
      </c>
      <c r="D44" s="13">
        <f t="shared" si="2"/>
        <v>40</v>
      </c>
      <c r="E44" s="13"/>
      <c r="F44" s="13"/>
      <c r="G44" s="13"/>
      <c r="H44" s="13"/>
      <c r="I44" s="13"/>
      <c r="J44" s="13">
        <v>40</v>
      </c>
      <c r="K44" s="13">
        <v>9</v>
      </c>
      <c r="L44" s="13">
        <f t="shared" si="1"/>
        <v>9</v>
      </c>
      <c r="M44" s="13"/>
      <c r="N44" s="13"/>
      <c r="O44" s="13"/>
      <c r="P44" s="13"/>
      <c r="Q44" s="13"/>
      <c r="R44" s="13">
        <v>9</v>
      </c>
    </row>
    <row r="45" spans="1:19" ht="28.5" x14ac:dyDescent="0.2">
      <c r="A45" s="21" t="s">
        <v>72</v>
      </c>
      <c r="B45" s="29" t="s">
        <v>73</v>
      </c>
      <c r="C45" s="22">
        <v>20</v>
      </c>
      <c r="D45" s="13">
        <f t="shared" si="2"/>
        <v>20</v>
      </c>
      <c r="E45" s="13"/>
      <c r="F45" s="13"/>
      <c r="G45" s="13"/>
      <c r="H45" s="13"/>
      <c r="I45" s="13"/>
      <c r="J45" s="13">
        <v>20</v>
      </c>
      <c r="K45" s="13">
        <v>1</v>
      </c>
      <c r="L45" s="13">
        <f t="shared" si="1"/>
        <v>1</v>
      </c>
      <c r="M45" s="13"/>
      <c r="N45" s="13"/>
      <c r="O45" s="13"/>
      <c r="P45" s="13"/>
      <c r="Q45" s="13"/>
      <c r="R45" s="13">
        <v>1</v>
      </c>
    </row>
    <row r="46" spans="1:19" s="26" customFormat="1" ht="28.5" x14ac:dyDescent="0.2">
      <c r="A46" s="23" t="s">
        <v>74</v>
      </c>
      <c r="B46" s="27" t="s">
        <v>92</v>
      </c>
      <c r="C46" s="30">
        <v>625</v>
      </c>
      <c r="D46" s="25">
        <f t="shared" si="2"/>
        <v>25</v>
      </c>
      <c r="E46" s="13"/>
      <c r="F46" s="13"/>
      <c r="G46" s="13"/>
      <c r="H46" s="13"/>
      <c r="I46" s="13"/>
      <c r="J46" s="13">
        <v>25</v>
      </c>
      <c r="K46" s="25">
        <v>39</v>
      </c>
      <c r="L46" s="25">
        <f t="shared" si="1"/>
        <v>7</v>
      </c>
      <c r="M46" s="25"/>
      <c r="N46" s="25"/>
      <c r="O46" s="25"/>
      <c r="P46" s="25"/>
      <c r="Q46" s="25"/>
      <c r="R46" s="25">
        <v>7</v>
      </c>
    </row>
    <row r="47" spans="1:19" x14ac:dyDescent="0.2">
      <c r="A47" s="23" t="s">
        <v>75</v>
      </c>
      <c r="B47" s="27" t="s">
        <v>76</v>
      </c>
      <c r="C47" s="28">
        <v>170</v>
      </c>
      <c r="D47" s="25">
        <f t="shared" si="2"/>
        <v>170</v>
      </c>
      <c r="E47" s="25"/>
      <c r="F47" s="25"/>
      <c r="G47" s="25"/>
      <c r="H47" s="25"/>
      <c r="I47" s="25"/>
      <c r="J47" s="25">
        <v>170</v>
      </c>
      <c r="K47" s="25">
        <v>0</v>
      </c>
      <c r="L47" s="25">
        <f t="shared" si="1"/>
        <v>0</v>
      </c>
      <c r="M47" s="25"/>
      <c r="N47" s="25"/>
      <c r="O47" s="25"/>
      <c r="P47" s="25"/>
      <c r="Q47" s="25"/>
      <c r="R47" s="25">
        <v>0</v>
      </c>
      <c r="S47" s="26"/>
    </row>
    <row r="48" spans="1:19" ht="27.6" customHeight="1" x14ac:dyDescent="0.2">
      <c r="A48" s="21" t="s">
        <v>77</v>
      </c>
      <c r="B48" s="29" t="s">
        <v>78</v>
      </c>
      <c r="C48" s="30">
        <v>14300</v>
      </c>
      <c r="D48" s="13">
        <f t="shared" si="2"/>
        <v>14300</v>
      </c>
      <c r="E48" s="13"/>
      <c r="F48" s="13">
        <v>14300</v>
      </c>
      <c r="G48" s="13"/>
      <c r="H48" s="13"/>
      <c r="I48" s="13"/>
      <c r="J48" s="13"/>
      <c r="K48" s="13">
        <v>7427</v>
      </c>
      <c r="L48" s="13">
        <f t="shared" si="1"/>
        <v>7427</v>
      </c>
      <c r="M48" s="13"/>
      <c r="N48" s="13">
        <v>7427</v>
      </c>
      <c r="O48" s="13"/>
      <c r="P48" s="13"/>
      <c r="Q48" s="13"/>
      <c r="R48" s="13"/>
    </row>
    <row r="49" spans="1:18" x14ac:dyDescent="0.2">
      <c r="A49" s="21" t="s">
        <v>79</v>
      </c>
      <c r="B49" s="22" t="s">
        <v>80</v>
      </c>
      <c r="C49" s="22">
        <v>4411</v>
      </c>
      <c r="D49" s="13">
        <f t="shared" si="2"/>
        <v>4240</v>
      </c>
      <c r="E49" s="13"/>
      <c r="F49" s="13"/>
      <c r="G49" s="13"/>
      <c r="H49" s="13">
        <v>4112</v>
      </c>
      <c r="I49" s="13"/>
      <c r="J49" s="13">
        <v>128</v>
      </c>
      <c r="K49" s="13">
        <v>0</v>
      </c>
      <c r="L49" s="13">
        <f t="shared" si="1"/>
        <v>0</v>
      </c>
      <c r="M49" s="13"/>
      <c r="N49" s="13"/>
      <c r="O49" s="13"/>
      <c r="P49" s="13"/>
      <c r="Q49" s="13"/>
      <c r="R49" s="13">
        <v>0</v>
      </c>
    </row>
    <row r="50" spans="1:18" x14ac:dyDescent="0.2">
      <c r="A50" s="21" t="s">
        <v>81</v>
      </c>
      <c r="B50" s="22" t="s">
        <v>82</v>
      </c>
      <c r="C50" s="22">
        <v>1000</v>
      </c>
      <c r="D50" s="13">
        <f t="shared" si="2"/>
        <v>1000</v>
      </c>
      <c r="E50" s="13"/>
      <c r="F50" s="13"/>
      <c r="G50" s="13"/>
      <c r="H50" s="13"/>
      <c r="I50" s="13"/>
      <c r="J50" s="13">
        <v>1000</v>
      </c>
      <c r="K50" s="13">
        <v>280</v>
      </c>
      <c r="L50" s="13">
        <f t="shared" si="1"/>
        <v>280</v>
      </c>
      <c r="M50" s="13"/>
      <c r="N50" s="13"/>
      <c r="O50" s="13"/>
      <c r="P50" s="13"/>
      <c r="Q50" s="13"/>
      <c r="R50" s="13">
        <v>280</v>
      </c>
    </row>
    <row r="51" spans="1:18" ht="42.75" x14ac:dyDescent="0.2">
      <c r="A51" s="21" t="s">
        <v>83</v>
      </c>
      <c r="B51" s="22" t="s">
        <v>84</v>
      </c>
      <c r="C51" s="22">
        <v>100</v>
      </c>
      <c r="D51" s="13">
        <f t="shared" si="2"/>
        <v>100</v>
      </c>
      <c r="E51" s="13"/>
      <c r="F51" s="13"/>
      <c r="G51" s="13"/>
      <c r="H51" s="13"/>
      <c r="I51" s="13"/>
      <c r="J51" s="13">
        <v>100</v>
      </c>
      <c r="K51" s="13">
        <v>25</v>
      </c>
      <c r="L51" s="13">
        <f t="shared" si="1"/>
        <v>25</v>
      </c>
      <c r="M51" s="13"/>
      <c r="N51" s="13"/>
      <c r="O51" s="13"/>
      <c r="P51" s="13"/>
      <c r="Q51" s="13"/>
      <c r="R51" s="13">
        <v>25</v>
      </c>
    </row>
    <row r="52" spans="1:18" x14ac:dyDescent="0.2">
      <c r="A52" s="21" t="s">
        <v>85</v>
      </c>
      <c r="B52" s="29" t="s">
        <v>86</v>
      </c>
      <c r="C52" s="30">
        <v>100</v>
      </c>
      <c r="D52" s="13">
        <f t="shared" si="2"/>
        <v>100</v>
      </c>
      <c r="E52" s="13"/>
      <c r="F52" s="13"/>
      <c r="G52" s="13"/>
      <c r="H52" s="13"/>
      <c r="I52" s="13"/>
      <c r="J52" s="13">
        <v>100</v>
      </c>
      <c r="K52" s="13">
        <v>3</v>
      </c>
      <c r="L52" s="13">
        <f t="shared" si="1"/>
        <v>3</v>
      </c>
      <c r="M52" s="13"/>
      <c r="N52" s="13"/>
      <c r="O52" s="13"/>
      <c r="P52" s="13"/>
      <c r="Q52" s="13"/>
      <c r="R52" s="13">
        <v>3</v>
      </c>
    </row>
    <row r="53" spans="1:18" ht="28.5" x14ac:dyDescent="0.2">
      <c r="A53" s="21" t="s">
        <v>87</v>
      </c>
      <c r="B53" s="29" t="s">
        <v>88</v>
      </c>
      <c r="C53" s="30">
        <v>165</v>
      </c>
      <c r="D53" s="13">
        <f t="shared" si="2"/>
        <v>165</v>
      </c>
      <c r="E53" s="13"/>
      <c r="F53" s="13"/>
      <c r="G53" s="13"/>
      <c r="H53" s="13"/>
      <c r="I53" s="13"/>
      <c r="J53" s="13">
        <v>165</v>
      </c>
      <c r="K53" s="13">
        <v>0</v>
      </c>
      <c r="L53" s="13">
        <f t="shared" si="1"/>
        <v>0</v>
      </c>
      <c r="M53" s="13"/>
      <c r="N53" s="13"/>
      <c r="O53" s="13"/>
      <c r="P53" s="13"/>
      <c r="Q53" s="13"/>
      <c r="R53" s="13">
        <v>0</v>
      </c>
    </row>
    <row r="54" spans="1:18" x14ac:dyDescent="0.2">
      <c r="A54" s="21">
        <v>54</v>
      </c>
      <c r="B54" s="29" t="s">
        <v>101</v>
      </c>
      <c r="C54" s="30">
        <v>23431</v>
      </c>
      <c r="D54" s="13">
        <f t="shared" si="2"/>
        <v>23331</v>
      </c>
      <c r="E54" s="13"/>
      <c r="F54" s="13"/>
      <c r="G54" s="13"/>
      <c r="H54" s="13">
        <v>23331</v>
      </c>
      <c r="I54" s="13"/>
      <c r="J54" s="13"/>
      <c r="K54" s="13">
        <v>492</v>
      </c>
      <c r="L54" s="13">
        <f t="shared" si="1"/>
        <v>492</v>
      </c>
      <c r="M54" s="13"/>
      <c r="N54" s="13"/>
      <c r="O54" s="13"/>
      <c r="P54" s="13">
        <v>492</v>
      </c>
      <c r="Q54" s="13"/>
      <c r="R54" s="13"/>
    </row>
    <row r="55" spans="1:18" x14ac:dyDescent="0.2">
      <c r="A55" s="32">
        <v>57</v>
      </c>
      <c r="B55" s="31" t="s">
        <v>111</v>
      </c>
      <c r="C55" s="31">
        <v>73</v>
      </c>
      <c r="D55" s="13">
        <f t="shared" si="2"/>
        <v>73</v>
      </c>
      <c r="E55" s="33"/>
      <c r="F55" s="33"/>
      <c r="G55" s="33"/>
      <c r="H55" s="33"/>
      <c r="I55" s="33"/>
      <c r="J55" s="33">
        <v>73</v>
      </c>
      <c r="K55" s="33">
        <v>17</v>
      </c>
      <c r="L55" s="13">
        <f t="shared" si="1"/>
        <v>17</v>
      </c>
      <c r="M55" s="33"/>
      <c r="N55" s="33"/>
      <c r="O55" s="33"/>
      <c r="P55" s="33"/>
      <c r="Q55" s="33"/>
      <c r="R55" s="33">
        <v>17</v>
      </c>
    </row>
    <row r="56" spans="1:18" ht="28.5" x14ac:dyDescent="0.2">
      <c r="A56" s="37">
        <v>58</v>
      </c>
      <c r="B56" s="22" t="s">
        <v>93</v>
      </c>
      <c r="C56" s="22"/>
      <c r="D56" s="13">
        <f t="shared" si="2"/>
        <v>0</v>
      </c>
      <c r="E56" s="13"/>
      <c r="F56" s="13"/>
      <c r="G56" s="13"/>
      <c r="H56" s="13"/>
      <c r="I56" s="13"/>
      <c r="J56" s="13"/>
      <c r="K56" s="13">
        <v>0</v>
      </c>
      <c r="L56" s="13">
        <f t="shared" si="1"/>
        <v>0</v>
      </c>
      <c r="M56" s="13"/>
      <c r="N56" s="13"/>
      <c r="O56" s="13"/>
      <c r="P56" s="13"/>
      <c r="Q56" s="13"/>
      <c r="R56" s="13">
        <v>0</v>
      </c>
    </row>
    <row r="57" spans="1:18" x14ac:dyDescent="0.2">
      <c r="A57" s="34"/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</sheetData>
  <sheetProtection selectLockedCells="1" selectUnlockedCells="1"/>
  <mergeCells count="10">
    <mergeCell ref="K5:K6"/>
    <mergeCell ref="L5:L6"/>
    <mergeCell ref="M5:R5"/>
    <mergeCell ref="A4:A6"/>
    <mergeCell ref="B4:B6"/>
    <mergeCell ref="C5:C6"/>
    <mergeCell ref="D5:D6"/>
    <mergeCell ref="E5:J5"/>
    <mergeCell ref="C4:J4"/>
    <mergeCell ref="K4:R4"/>
  </mergeCells>
  <printOptions horizontalCentered="1" verticalCentered="1"/>
  <pageMargins left="0" right="0" top="7.874015748031496E-2" bottom="7.874015748031496E-2" header="0.78740157480314965" footer="0.78740157480314965"/>
  <pageSetup paperSize="8" scale="8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workbookViewId="0">
      <selection activeCell="C12" sqref="C12"/>
    </sheetView>
  </sheetViews>
  <sheetFormatPr defaultRowHeight="12.75" x14ac:dyDescent="0.2"/>
  <cols>
    <col min="1" max="1" width="21.5703125" customWidth="1"/>
    <col min="2" max="2" width="10.140625" bestFit="1" customWidth="1"/>
    <col min="3" max="3" width="11.42578125" style="3" bestFit="1" customWidth="1"/>
    <col min="4" max="4" width="10.140625" bestFit="1" customWidth="1"/>
  </cols>
  <sheetData>
    <row r="2" spans="1:5" x14ac:dyDescent="0.2">
      <c r="B2" t="s">
        <v>102</v>
      </c>
      <c r="C2" t="s">
        <v>103</v>
      </c>
      <c r="D2" t="s">
        <v>102</v>
      </c>
      <c r="E2" t="s">
        <v>103</v>
      </c>
    </row>
    <row r="3" spans="1:5" x14ac:dyDescent="0.2">
      <c r="B3" s="1">
        <f>'Iunie 2020'!C8</f>
        <v>23125210</v>
      </c>
      <c r="C3" s="1">
        <f>'Iunie 2020'!D8</f>
        <v>19840866</v>
      </c>
      <c r="D3" s="1">
        <v>100</v>
      </c>
      <c r="E3">
        <v>100</v>
      </c>
    </row>
    <row r="4" spans="1:5" x14ac:dyDescent="0.2">
      <c r="A4" t="s">
        <v>94</v>
      </c>
      <c r="B4" s="1">
        <f>'Iunie 2020'!C22</f>
        <v>1118535</v>
      </c>
      <c r="C4" s="1">
        <f>'Iunie 2020'!D22</f>
        <v>1090100</v>
      </c>
      <c r="D4" s="2">
        <f>B4/$B$3*100</f>
        <v>4.8368641841522741</v>
      </c>
      <c r="E4" s="2">
        <f>C4/$C$3*100</f>
        <v>5.4942158270712582</v>
      </c>
    </row>
    <row r="5" spans="1:5" x14ac:dyDescent="0.2">
      <c r="A5" t="s">
        <v>38</v>
      </c>
      <c r="B5" s="1">
        <f>'Iunie 2020'!C25</f>
        <v>7489707</v>
      </c>
      <c r="C5" s="1">
        <f>'Iunie 2020'!D25</f>
        <v>7211820</v>
      </c>
      <c r="D5" s="2">
        <f t="shared" ref="D5:D10" si="0">B5/$B$3*100</f>
        <v>32.38762804748584</v>
      </c>
      <c r="E5" s="2">
        <f t="shared" ref="E5:E10" si="1">C5/$C$3*100</f>
        <v>36.348312619015722</v>
      </c>
    </row>
    <row r="6" spans="1:5" x14ac:dyDescent="0.2">
      <c r="A6" t="s">
        <v>48</v>
      </c>
      <c r="B6" s="1">
        <f>'Iunie 2020'!C31</f>
        <v>9280267</v>
      </c>
      <c r="C6" s="1">
        <f>'Iunie 2020'!D31</f>
        <v>7307885</v>
      </c>
      <c r="D6" s="2">
        <f t="shared" si="0"/>
        <v>40.130519895819319</v>
      </c>
      <c r="E6" s="2">
        <f t="shared" si="1"/>
        <v>36.832490073769961</v>
      </c>
    </row>
    <row r="7" spans="1:5" x14ac:dyDescent="0.2">
      <c r="A7" t="s">
        <v>96</v>
      </c>
      <c r="B7" s="1">
        <f>'Iunie 2020'!C32</f>
        <v>1134509</v>
      </c>
      <c r="C7" s="1">
        <f>'Iunie 2020'!D32</f>
        <v>425158</v>
      </c>
      <c r="D7" s="2">
        <f t="shared" si="0"/>
        <v>4.9059403136230983</v>
      </c>
      <c r="E7" s="2">
        <f t="shared" si="1"/>
        <v>2.1428399345068909</v>
      </c>
    </row>
    <row r="8" spans="1:5" x14ac:dyDescent="0.2">
      <c r="A8" t="s">
        <v>112</v>
      </c>
      <c r="B8" s="1">
        <f>'Iunie 2020'!C29</f>
        <v>397874</v>
      </c>
      <c r="C8" s="1">
        <f>'Iunie 2020'!D29</f>
        <v>376224</v>
      </c>
      <c r="D8" s="2">
        <f t="shared" si="0"/>
        <v>1.7205205920292184</v>
      </c>
      <c r="E8" s="2">
        <f t="shared" si="1"/>
        <v>1.8962075546500843</v>
      </c>
    </row>
    <row r="9" spans="1:5" x14ac:dyDescent="0.2">
      <c r="A9" t="s">
        <v>51</v>
      </c>
      <c r="B9" s="1">
        <f>'Iunie 2020'!C33</f>
        <v>853825</v>
      </c>
      <c r="C9" s="1">
        <f>'Iunie 2020'!D33</f>
        <v>833816</v>
      </c>
      <c r="D9" s="2">
        <f t="shared" si="0"/>
        <v>3.6921826872058672</v>
      </c>
      <c r="E9" s="2">
        <f t="shared" si="1"/>
        <v>4.202518176373955</v>
      </c>
    </row>
    <row r="10" spans="1:5" x14ac:dyDescent="0.2">
      <c r="A10" t="s">
        <v>104</v>
      </c>
      <c r="B10" s="1">
        <f>B3-B9-B8-B7-B6-B5-B4</f>
        <v>2850493</v>
      </c>
      <c r="C10" s="1">
        <f>C3-C9-C8-C7-C6-C5-C4</f>
        <v>2595863</v>
      </c>
      <c r="D10" s="2">
        <f t="shared" si="0"/>
        <v>12.326344279684379</v>
      </c>
      <c r="E10" s="2">
        <f t="shared" si="1"/>
        <v>13.083415814612124</v>
      </c>
    </row>
    <row r="50" spans="1:3" x14ac:dyDescent="0.2">
      <c r="B50" s="1">
        <f>'Iunie 2020'!D8</f>
        <v>19840866</v>
      </c>
      <c r="C50" s="3">
        <f>SUM(C51:C56)</f>
        <v>100</v>
      </c>
    </row>
    <row r="51" spans="1:3" x14ac:dyDescent="0.2">
      <c r="A51" t="s">
        <v>105</v>
      </c>
      <c r="B51" s="1">
        <f>'Iunie 2020'!E8</f>
        <v>1482807</v>
      </c>
      <c r="C51" s="3">
        <f t="shared" ref="C51:C56" si="2">B51/$B$50*100</f>
        <v>7.4734993926172377</v>
      </c>
    </row>
    <row r="52" spans="1:3" x14ac:dyDescent="0.2">
      <c r="A52" t="s">
        <v>106</v>
      </c>
      <c r="B52" s="1">
        <f>'Iunie 2020'!F8</f>
        <v>1974166</v>
      </c>
      <c r="C52" s="3">
        <f t="shared" si="2"/>
        <v>9.9499991583028695</v>
      </c>
    </row>
    <row r="53" spans="1:3" x14ac:dyDescent="0.2">
      <c r="A53" t="s">
        <v>107</v>
      </c>
      <c r="B53" s="1">
        <f>'Iunie 2020'!G8</f>
        <v>154359</v>
      </c>
      <c r="C53" s="3">
        <f t="shared" si="2"/>
        <v>0.77798519479946093</v>
      </c>
    </row>
    <row r="54" spans="1:3" x14ac:dyDescent="0.2">
      <c r="A54" t="s">
        <v>108</v>
      </c>
      <c r="B54" s="1">
        <f>'Iunie 2020'!H8</f>
        <v>7031355</v>
      </c>
      <c r="C54" s="3">
        <f t="shared" si="2"/>
        <v>35.438750506152303</v>
      </c>
    </row>
    <row r="55" spans="1:3" x14ac:dyDescent="0.2">
      <c r="A55" t="s">
        <v>109</v>
      </c>
      <c r="B55" s="1">
        <f>'Iunie 2020'!I8</f>
        <v>645951</v>
      </c>
      <c r="C55" s="3">
        <f t="shared" si="2"/>
        <v>3.2556593043872177</v>
      </c>
    </row>
    <row r="56" spans="1:3" x14ac:dyDescent="0.2">
      <c r="A56" t="s">
        <v>110</v>
      </c>
      <c r="B56" s="1">
        <f>'Iunie 2020'!J8</f>
        <v>8552228</v>
      </c>
      <c r="C56" s="3">
        <f t="shared" si="2"/>
        <v>43.10410644374091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Iunie 2020</vt:lpstr>
      <vt:lpstr>Sheet1</vt:lpstr>
      <vt:lpstr>'Iunie 2020'!Excel_BuiltIn__FilterDatabase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MONICA TĂRICEANU</cp:lastModifiedBy>
  <cp:lastPrinted>2020-09-01T09:30:13Z</cp:lastPrinted>
  <dcterms:created xsi:type="dcterms:W3CDTF">2016-01-21T08:29:54Z</dcterms:created>
  <dcterms:modified xsi:type="dcterms:W3CDTF">2020-09-01T11:27:48Z</dcterms:modified>
</cp:coreProperties>
</file>