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5 Mai\Anexa 1.7\"/>
    </mc:Choice>
  </mc:AlternateContent>
  <bookViews>
    <workbookView xWindow="0" yWindow="0" windowWidth="20490" windowHeight="7305"/>
  </bookViews>
  <sheets>
    <sheet name="rom" sheetId="2" r:id="rId1"/>
    <sheet name="calcul" sheetId="4" r:id="rId2"/>
    <sheet name="calcul valoare" sheetId="3" state="hidden" r:id="rId3"/>
  </sheets>
  <definedNames>
    <definedName name="_xlnm.Print_Area" localSheetId="0">rom!$A$1:$T$11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" i="2" l="1"/>
  <c r="S9" i="2" l="1"/>
  <c r="R9" i="2"/>
  <c r="Q9" i="2" l="1"/>
  <c r="P9" i="2" l="1"/>
  <c r="G20" i="4" l="1"/>
  <c r="F16" i="4"/>
  <c r="E16" i="4"/>
  <c r="E17" i="4"/>
  <c r="D17" i="4" l="1"/>
  <c r="G17" i="4" l="1"/>
  <c r="D16" i="4"/>
  <c r="G24" i="4"/>
  <c r="G19" i="4"/>
  <c r="G16" i="4"/>
  <c r="G15" i="4"/>
  <c r="E15" i="4"/>
  <c r="D25" i="4" l="1"/>
  <c r="D13" i="4" l="1"/>
  <c r="D10" i="4"/>
  <c r="D8" i="4"/>
  <c r="J8" i="3" l="1"/>
  <c r="I8" i="3"/>
  <c r="H8" i="3"/>
  <c r="C8" i="3"/>
  <c r="N9" i="2" l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<sst xmlns="http://schemas.openxmlformats.org/spreadsheetml/2006/main" count="60" uniqueCount="55">
  <si>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</si>
  <si>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</si>
  <si>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</si>
  <si>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</si>
  <si>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</si>
  <si>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</si>
  <si>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</si>
  <si>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</si>
  <si>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</si>
  <si>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</si>
  <si>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</si>
  <si>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</si>
  <si>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</si>
  <si>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</si>
  <si>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</si>
  <si>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</si>
  <si>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</si>
  <si>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</si>
  <si>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</si>
  <si>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</si>
  <si>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</si>
  <si>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</si>
  <si>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</si>
  <si>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</si>
  <si>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</si>
  <si>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</si>
  <si>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 xml:space="preserve">IMM PROD </t>
  </si>
  <si>
    <t>PRIMA CASA</t>
  </si>
  <si>
    <t>TOTAL</t>
  </si>
  <si>
    <t>MIL. LEI</t>
  </si>
  <si>
    <t xml:space="preserve">AGRO FNGCIMM </t>
  </si>
  <si>
    <t>AGRO FGCR</t>
  </si>
  <si>
    <t>GARANT UAT</t>
  </si>
  <si>
    <t>GARANT IMM FNGCIMM</t>
  </si>
  <si>
    <t>GARANT IMM FRC</t>
  </si>
  <si>
    <t>IMM  INVEST</t>
  </si>
  <si>
    <t>RURAL INVEST</t>
  </si>
  <si>
    <t xml:space="preserve">IMM INVEST PLUS </t>
  </si>
  <si>
    <t>AGRO IMM PLUS</t>
  </si>
  <si>
    <t>STUDENT INVEST</t>
  </si>
  <si>
    <t>FAMILYSTART</t>
  </si>
  <si>
    <t>OUG 90/2022</t>
  </si>
  <si>
    <t>GARANT CONSTRUCT IMM PLUS</t>
  </si>
  <si>
    <t>GARANT CONSTRUCT UAT PLUS</t>
  </si>
  <si>
    <t>IMM PROD PLUS</t>
  </si>
  <si>
    <t>RURAL INVEST PLUS</t>
  </si>
  <si>
    <t>INNOVATION PLUS</t>
  </si>
  <si>
    <t>noiembrie</t>
  </si>
  <si>
    <t>octombrie</t>
  </si>
  <si>
    <t>Ian 2023</t>
  </si>
  <si>
    <t>Feb 2023</t>
  </si>
  <si>
    <t>Mar 2023</t>
  </si>
  <si>
    <t>Apr 2023</t>
  </si>
  <si>
    <t>2022 *)</t>
  </si>
  <si>
    <t>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</si>
</sst>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0" fillId="0" borderId="7" xfId="0" applyBorder="1"/>
    <xf numFmtId="0" fontId="6" fillId="0" borderId="7" xfId="0" applyFont="1" applyBorder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" fontId="0" fillId="0" borderId="7" xfId="0" applyNumberFormat="1" applyBorder="1"/>
    <xf numFmtId="4" fontId="2" fillId="0" borderId="7" xfId="0" applyNumberFormat="1" applyFont="1" applyFill="1" applyBorder="1" applyAlignment="1">
      <alignment horizontal="right" vertical="center"/>
    </xf>
    <xf numFmtId="4" fontId="0" fillId="0" borderId="7" xfId="0" applyNumberFormat="1" applyFill="1" applyBorder="1"/>
    <xf numFmtId="0" fontId="0" fillId="0" borderId="7" xfId="0" applyFill="1" applyBorder="1"/>
    <xf numFmtId="0" fontId="7" fillId="3" borderId="7" xfId="0" applyFont="1" applyFill="1" applyBorder="1"/>
    <xf numFmtId="4" fontId="8" fillId="0" borderId="7" xfId="0" applyNumberFormat="1" applyFont="1" applyBorder="1"/>
    <xf numFmtId="0" fontId="2" fillId="0" borderId="7" xfId="0" applyFont="1" applyBorder="1" applyAlignment="1">
      <alignment horizontal="right" vertical="center"/>
    </xf>
    <xf numFmtId="2" fontId="5" fillId="0" borderId="7" xfId="0" applyNumberFormat="1" applyFont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7" xfId="0" applyFont="1" applyFill="1" applyBorder="1" applyAlignment="1">
      <alignment horizontal="right" vertical="center"/>
    </xf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view="pageBreakPreview" zoomScale="85" zoomScaleNormal="85" zoomScaleSheetLayoutView="85" workbookViewId="0">
      <selection activeCell="R3" sqref="R3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1.28515625" style="1" customWidth="1"/>
    <col min="4" max="4" width="12" style="1" customWidth="1"/>
    <col min="5" max="5" width="11.1406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1.28515625" style="1" bestFit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2.140625" style="1" customWidth="1"/>
    <col min="16" max="16" width="10.7109375" style="1" bestFit="1" customWidth="1"/>
    <col min="17" max="17" width="11.7109375" style="1" bestFit="1" customWidth="1"/>
    <col min="18" max="18" width="15" style="1" bestFit="1" customWidth="1"/>
    <col min="19" max="19" width="11.42578125" style="1" customWidth="1"/>
    <col min="20" max="20" width="11.85546875" style="1" customWidth="1"/>
    <col min="21" max="16384" width="9.140625" style="1"/>
  </cols>
  <sheetData>
    <row r="1" spans="1:20" ht="18" customHeight="1" x14ac:dyDescent="0.2"/>
    <row r="2" spans="1:20" ht="18" customHeight="1" x14ac:dyDescent="0.25">
      <c r="A2" s="62" t="s">
        <v>8</v>
      </c>
      <c r="B2" s="62"/>
      <c r="C2" s="62"/>
      <c r="D2" s="62"/>
      <c r="E2" s="62"/>
      <c r="F2" s="62"/>
      <c r="G2" s="62"/>
    </row>
    <row r="3" spans="1:20" x14ac:dyDescent="0.2">
      <c r="A3" s="5"/>
      <c r="B3" s="5"/>
      <c r="C3" s="5"/>
      <c r="D3" s="5"/>
      <c r="E3" s="5"/>
      <c r="F3" s="5"/>
      <c r="G3" s="5"/>
    </row>
    <row r="4" spans="1:20" x14ac:dyDescent="0.2">
      <c r="A4" s="5"/>
      <c r="B4" s="5"/>
      <c r="C4" s="5"/>
      <c r="D4" s="5"/>
      <c r="E4" s="5"/>
      <c r="F4" s="5"/>
      <c r="G4" s="5"/>
    </row>
    <row r="5" spans="1:20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T5" s="35" t="s">
        <v>9</v>
      </c>
    </row>
    <row r="6" spans="1:20" s="55" customFormat="1" ht="15.75" x14ac:dyDescent="0.25">
      <c r="A6" s="49"/>
      <c r="B6" s="50"/>
      <c r="C6" s="51">
        <v>2010</v>
      </c>
      <c r="D6" s="52">
        <v>2011</v>
      </c>
      <c r="E6" s="53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54">
        <v>2019</v>
      </c>
      <c r="M6" s="54">
        <v>2020</v>
      </c>
      <c r="N6" s="54">
        <v>2021</v>
      </c>
      <c r="O6" s="59" t="s">
        <v>53</v>
      </c>
      <c r="P6" s="57" t="s">
        <v>49</v>
      </c>
      <c r="Q6" s="57" t="s">
        <v>50</v>
      </c>
      <c r="R6" s="57" t="s">
        <v>51</v>
      </c>
      <c r="S6" s="57" t="s">
        <v>52</v>
      </c>
      <c r="T6" s="57" t="s">
        <v>54</v>
      </c>
    </row>
    <row r="7" spans="1:20" ht="34.35" customHeight="1" x14ac:dyDescent="0.25">
      <c r="A7" s="8" t="s">
        <v>0</v>
      </c>
      <c r="B7" s="3" t="s">
        <v>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60">
        <v>19198.042000000001</v>
      </c>
      <c r="P7" s="47">
        <v>15.8</v>
      </c>
      <c r="Q7" s="56">
        <v>29.450000000000003</v>
      </c>
      <c r="R7" s="58">
        <v>1341.9300000000003</v>
      </c>
      <c r="S7" s="58">
        <v>7394.5280000000002</v>
      </c>
      <c r="T7" s="58">
        <v>2701.1390000000001</v>
      </c>
    </row>
    <row r="8" spans="1:20" ht="46.5" customHeight="1" x14ac:dyDescent="0.2">
      <c r="A8" s="9" t="s">
        <v>1</v>
      </c>
      <c r="B8" s="3" t="s">
        <v>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60">
        <v>135.767</v>
      </c>
      <c r="P8" s="15">
        <v>5.3920000000000003</v>
      </c>
      <c r="Q8" s="42">
        <v>0</v>
      </c>
      <c r="R8" s="42">
        <v>0</v>
      </c>
      <c r="S8" s="42">
        <v>0</v>
      </c>
      <c r="T8" s="42">
        <v>0</v>
      </c>
    </row>
    <row r="9" spans="1:20" ht="33.75" customHeight="1" x14ac:dyDescent="0.2">
      <c r="A9" s="10"/>
      <c r="B9" s="4" t="s">
        <v>7</v>
      </c>
      <c r="C9" s="21">
        <f>SUM(C7:C8)</f>
        <v>5376.8730000000005</v>
      </c>
      <c r="D9" s="22">
        <f t="shared" ref="D9:M9" si="0">SUM(D7:D8)</f>
        <v>1906.8679999999999</v>
      </c>
      <c r="E9" s="23">
        <f t="shared" si="0"/>
        <v>3365.2240000000002</v>
      </c>
      <c r="F9" s="24">
        <f t="shared" si="0"/>
        <v>2361.2710000000002</v>
      </c>
      <c r="G9" s="24">
        <f t="shared" si="0"/>
        <v>2501.2800000000002</v>
      </c>
      <c r="H9" s="24">
        <f t="shared" si="0"/>
        <v>3044.2</v>
      </c>
      <c r="I9" s="24">
        <f t="shared" si="0"/>
        <v>2545.7800000000002</v>
      </c>
      <c r="J9" s="24">
        <f t="shared" si="0"/>
        <v>2264.5329999999999</v>
      </c>
      <c r="K9" s="24">
        <f t="shared" si="0"/>
        <v>2063.5860000000002</v>
      </c>
      <c r="L9" s="12">
        <f t="shared" si="0"/>
        <v>1962.42</v>
      </c>
      <c r="M9" s="16">
        <f t="shared" si="0"/>
        <v>15965.399502000002</v>
      </c>
      <c r="N9" s="16">
        <f t="shared" ref="N9" si="1">SUM(N7:N8)</f>
        <v>14446.655999999999</v>
      </c>
      <c r="O9" s="61">
        <v>19333.809000000001</v>
      </c>
      <c r="P9" s="48">
        <f>SUM(P7:P8)</f>
        <v>21.192</v>
      </c>
      <c r="Q9" s="48">
        <f>SUM(Q7:Q8)</f>
        <v>29.450000000000003</v>
      </c>
      <c r="R9" s="16">
        <f>SUM(R7:R8)</f>
        <v>1341.9300000000003</v>
      </c>
      <c r="S9" s="16">
        <f>SUM(S7:S8)</f>
        <v>7394.5280000000002</v>
      </c>
      <c r="T9" s="16">
        <f>SUM(T7:T8)</f>
        <v>2701.1390000000001</v>
      </c>
    </row>
    <row r="10" spans="1:20" ht="21.75" customHeight="1" x14ac:dyDescent="0.2"/>
    <row r="11" spans="1:20" x14ac:dyDescent="0.2">
      <c r="B11" s="1" t="s">
        <v>25</v>
      </c>
    </row>
    <row r="12" spans="1:20" x14ac:dyDescent="0.2">
      <c r="E12" s="25"/>
    </row>
    <row r="13" spans="1:20" x14ac:dyDescent="0.2">
      <c r="E13" s="25"/>
    </row>
    <row r="14" spans="1:20" x14ac:dyDescent="0.2">
      <c r="O14" s="25"/>
    </row>
  </sheetData>
  <sheetProtection selectLockedCells="1" selectUnlockedCells="1"/>
  <mergeCells count="1">
    <mergeCell ref="A2:G2"/>
  </mergeCells>
  <pageMargins left="0.43307086614173229" right="0.23622047244094491" top="1.3385826771653544" bottom="0.74803149606299213" header="0.31496062992125984" footer="0.31496062992125984"/>
  <pageSetup paperSize="9" scale="56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G25"/>
  <sheetViews>
    <sheetView topLeftCell="B1" workbookViewId="0">
      <selection activeCell="D7" sqref="D7"/>
    </sheetView>
  </sheetViews>
  <sheetFormatPr defaultRowHeight="15" x14ac:dyDescent="0.25"/>
  <cols>
    <col min="3" max="3" width="32.7109375" customWidth="1"/>
    <col min="4" max="4" width="15.140625" customWidth="1"/>
    <col min="5" max="5" width="33.5703125" customWidth="1"/>
    <col min="6" max="6" width="26.7109375" customWidth="1"/>
    <col min="7" max="7" width="13.85546875" bestFit="1" customWidth="1"/>
  </cols>
  <sheetData>
    <row r="4" spans="3:7" x14ac:dyDescent="0.25">
      <c r="C4" t="s">
        <v>47</v>
      </c>
      <c r="D4" s="40" t="s">
        <v>29</v>
      </c>
      <c r="E4" t="s">
        <v>47</v>
      </c>
      <c r="F4" t="s">
        <v>48</v>
      </c>
    </row>
    <row r="5" spans="3:7" x14ac:dyDescent="0.25">
      <c r="C5" s="36"/>
      <c r="D5" s="36"/>
      <c r="E5" s="40"/>
      <c r="F5" s="40"/>
    </row>
    <row r="6" spans="3:7" x14ac:dyDescent="0.25">
      <c r="C6" s="36" t="s">
        <v>35</v>
      </c>
      <c r="D6" s="43">
        <v>0</v>
      </c>
      <c r="E6" s="38"/>
      <c r="F6" s="38"/>
    </row>
    <row r="7" spans="3:7" x14ac:dyDescent="0.25">
      <c r="C7" s="36" t="s">
        <v>30</v>
      </c>
      <c r="D7" s="41">
        <v>0</v>
      </c>
      <c r="E7" s="38"/>
      <c r="F7" s="38"/>
    </row>
    <row r="8" spans="3:7" x14ac:dyDescent="0.25">
      <c r="C8" s="36" t="s">
        <v>31</v>
      </c>
      <c r="D8" s="41">
        <f t="shared" ref="D8:D13" si="0">F8-E8</f>
        <v>0</v>
      </c>
      <c r="E8" s="38"/>
      <c r="F8" s="38"/>
    </row>
    <row r="9" spans="3:7" x14ac:dyDescent="0.25">
      <c r="C9" s="36" t="s">
        <v>33</v>
      </c>
      <c r="D9" s="41">
        <v>0</v>
      </c>
      <c r="E9" s="38"/>
      <c r="F9" s="38"/>
    </row>
    <row r="10" spans="3:7" x14ac:dyDescent="0.25">
      <c r="C10" s="36" t="s">
        <v>34</v>
      </c>
      <c r="D10" s="41">
        <f t="shared" si="0"/>
        <v>0</v>
      </c>
      <c r="E10" s="38"/>
      <c r="F10" s="38"/>
    </row>
    <row r="11" spans="3:7" x14ac:dyDescent="0.25">
      <c r="C11" s="36" t="s">
        <v>32</v>
      </c>
      <c r="D11" s="41">
        <v>0</v>
      </c>
      <c r="E11" s="38"/>
      <c r="F11" s="38"/>
    </row>
    <row r="12" spans="3:7" x14ac:dyDescent="0.25">
      <c r="C12" s="36" t="s">
        <v>26</v>
      </c>
      <c r="D12" s="41">
        <v>0</v>
      </c>
      <c r="E12" s="39"/>
      <c r="F12" s="39"/>
    </row>
    <row r="13" spans="3:7" x14ac:dyDescent="0.25">
      <c r="C13" s="36" t="s">
        <v>36</v>
      </c>
      <c r="D13" s="41">
        <f t="shared" si="0"/>
        <v>0</v>
      </c>
      <c r="E13" s="38"/>
      <c r="F13" s="38"/>
    </row>
    <row r="14" spans="3:7" x14ac:dyDescent="0.25">
      <c r="C14" s="36" t="s">
        <v>27</v>
      </c>
      <c r="D14" s="43">
        <v>73.849999999999994</v>
      </c>
      <c r="E14" s="38"/>
      <c r="F14" s="38"/>
    </row>
    <row r="15" spans="3:7" x14ac:dyDescent="0.25">
      <c r="C15" s="36" t="s">
        <v>37</v>
      </c>
      <c r="D15" s="41">
        <v>874.61</v>
      </c>
      <c r="E15" s="38">
        <f>1035062441.44</f>
        <v>1035062441.4400001</v>
      </c>
      <c r="F15" s="38">
        <v>160456770</v>
      </c>
      <c r="G15" s="38">
        <f>E15-F15</f>
        <v>874605671.44000006</v>
      </c>
    </row>
    <row r="16" spans="3:7" x14ac:dyDescent="0.25">
      <c r="C16" s="36" t="s">
        <v>38</v>
      </c>
      <c r="D16" s="41">
        <f>29.05+15.4</f>
        <v>44.45</v>
      </c>
      <c r="E16" s="38">
        <f>32960988+15403500</f>
        <v>48364488</v>
      </c>
      <c r="F16" s="38">
        <f>3913200</f>
        <v>3913200</v>
      </c>
      <c r="G16" s="38">
        <f>E16-F16</f>
        <v>44451288</v>
      </c>
    </row>
    <row r="17" spans="3:7" x14ac:dyDescent="0.25">
      <c r="C17" s="45" t="s">
        <v>42</v>
      </c>
      <c r="D17" s="41">
        <f>122.46+19.93</f>
        <v>142.38999999999999</v>
      </c>
      <c r="E17" s="38">
        <f>169228150+19930500</f>
        <v>189158650</v>
      </c>
      <c r="F17" s="38">
        <v>46765350</v>
      </c>
      <c r="G17" s="38">
        <f>E17-F17</f>
        <v>142393300</v>
      </c>
    </row>
    <row r="18" spans="3:7" x14ac:dyDescent="0.25">
      <c r="C18" s="44" t="s">
        <v>43</v>
      </c>
      <c r="D18" s="41">
        <v>0</v>
      </c>
      <c r="E18" s="38">
        <v>0</v>
      </c>
      <c r="F18" s="38"/>
    </row>
    <row r="19" spans="3:7" x14ac:dyDescent="0.25">
      <c r="C19" s="36" t="s">
        <v>44</v>
      </c>
      <c r="D19" s="41">
        <v>121.08</v>
      </c>
      <c r="E19" s="38">
        <v>149915613.30000001</v>
      </c>
      <c r="F19" s="38">
        <v>28833900</v>
      </c>
      <c r="G19" s="38">
        <f>E19-F19</f>
        <v>121081713.30000001</v>
      </c>
    </row>
    <row r="20" spans="3:7" x14ac:dyDescent="0.25">
      <c r="C20" s="36" t="s">
        <v>45</v>
      </c>
      <c r="D20" s="46">
        <v>207.84</v>
      </c>
      <c r="E20" s="38">
        <v>260018328</v>
      </c>
      <c r="F20" s="38">
        <v>52174735.100000001</v>
      </c>
      <c r="G20" s="38">
        <f>E20-F20</f>
        <v>207843592.90000001</v>
      </c>
    </row>
    <row r="21" spans="3:7" x14ac:dyDescent="0.25">
      <c r="C21" s="36" t="s">
        <v>46</v>
      </c>
      <c r="D21" s="41">
        <v>0</v>
      </c>
      <c r="E21" s="38"/>
      <c r="F21" s="38"/>
    </row>
    <row r="22" spans="3:7" x14ac:dyDescent="0.25">
      <c r="C22" s="36" t="s">
        <v>39</v>
      </c>
      <c r="D22" s="41">
        <v>2.2999999999999998</v>
      </c>
      <c r="E22" s="38"/>
      <c r="F22" s="38"/>
    </row>
    <row r="23" spans="3:7" x14ac:dyDescent="0.25">
      <c r="C23" s="36" t="s">
        <v>40</v>
      </c>
      <c r="D23" s="41">
        <v>1.7</v>
      </c>
      <c r="E23" s="38"/>
      <c r="F23" s="38"/>
    </row>
    <row r="24" spans="3:7" x14ac:dyDescent="0.25">
      <c r="C24" s="36" t="s">
        <v>41</v>
      </c>
      <c r="D24" s="41">
        <v>1.4</v>
      </c>
      <c r="E24" s="38">
        <v>1783657.5</v>
      </c>
      <c r="F24" s="38">
        <v>409430.33</v>
      </c>
      <c r="G24" s="38">
        <f>E24-F24</f>
        <v>1374227.17</v>
      </c>
    </row>
    <row r="25" spans="3:7" x14ac:dyDescent="0.25">
      <c r="C25" s="37" t="s">
        <v>28</v>
      </c>
      <c r="D25" s="41">
        <f>SUM(D6:D24)</f>
        <v>1469.6200000000001</v>
      </c>
      <c r="E25" s="38"/>
      <c r="F25" s="38"/>
    </row>
  </sheetData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62" t="s">
        <v>8</v>
      </c>
      <c r="B2" s="62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4">
        <v>2020</v>
      </c>
      <c r="D6" s="63" t="s">
        <v>10</v>
      </c>
      <c r="E6" s="64"/>
      <c r="F6" s="65"/>
      <c r="G6" s="66" t="s">
        <v>11</v>
      </c>
      <c r="H6" s="66"/>
      <c r="I6" s="66"/>
      <c r="J6" s="29"/>
    </row>
    <row r="7" spans="1:10" ht="31.15" customHeight="1" x14ac:dyDescent="0.25">
      <c r="A7" s="33"/>
      <c r="B7" s="34"/>
      <c r="C7" s="14"/>
      <c r="D7" s="32" t="s">
        <v>19</v>
      </c>
      <c r="E7" s="32" t="s">
        <v>20</v>
      </c>
      <c r="F7" s="32" t="s">
        <v>21</v>
      </c>
      <c r="G7" s="32" t="s">
        <v>22</v>
      </c>
      <c r="H7" s="32" t="s">
        <v>23</v>
      </c>
      <c r="I7" s="32" t="s">
        <v>24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12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13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14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15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16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17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18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rom</vt:lpstr>
      <vt:lpstr>calcul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2023-07-13T09:31:22Z</cp:lastPrinted>
  <dcterms:created xsi:type="dcterms:W3CDTF">2016-05-04T07:06:33Z</dcterms:created>
  <dcterms:modified xsi:type="dcterms:W3CDTF">2023-07-13T09:31:55Z</dcterms:modified>
</cp:coreProperties>
</file>