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4\martie 2024\"/>
    </mc:Choice>
  </mc:AlternateContent>
  <bookViews>
    <workbookView xWindow="0" yWindow="0" windowWidth="23040" windowHeight="9192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L53" i="1"/>
  <c r="C53" i="1"/>
  <c r="L52" i="1"/>
  <c r="C52" i="1"/>
  <c r="H51" i="1"/>
  <c r="C51" i="1"/>
  <c r="H50" i="1"/>
  <c r="C50" i="1"/>
  <c r="L49" i="1"/>
  <c r="C49" i="1"/>
  <c r="H48" i="1"/>
  <c r="C48" i="1"/>
  <c r="C47" i="1"/>
  <c r="H43" i="1"/>
  <c r="C43" i="1"/>
  <c r="K42" i="1"/>
  <c r="C42" i="1"/>
  <c r="C38" i="1"/>
  <c r="C37" i="1"/>
  <c r="C36" i="1"/>
  <c r="H31" i="1"/>
  <c r="C31" i="1"/>
  <c r="H28" i="1"/>
  <c r="C28" i="1"/>
  <c r="K27" i="1"/>
  <c r="C27" i="1"/>
  <c r="C26" i="1"/>
  <c r="H23" i="1"/>
  <c r="C23" i="1"/>
  <c r="C22" i="1"/>
  <c r="H21" i="1"/>
  <c r="C21" i="1"/>
  <c r="H17" i="1"/>
  <c r="C17" i="1"/>
  <c r="H16" i="1"/>
  <c r="C16" i="1"/>
  <c r="L18" i="1" l="1"/>
  <c r="K28" i="1"/>
  <c r="K31" i="1"/>
  <c r="L44" i="1"/>
  <c r="L47" i="1"/>
  <c r="H49" i="1"/>
  <c r="L26" i="1"/>
  <c r="L36" i="1"/>
  <c r="L42" i="1"/>
  <c r="H26" i="1"/>
  <c r="L38" i="1"/>
  <c r="B20" i="1"/>
  <c r="C20" i="1" s="1"/>
  <c r="L25" i="1"/>
  <c r="C57" i="1"/>
  <c r="L22" i="1"/>
  <c r="L37" i="1"/>
  <c r="H22" i="1"/>
  <c r="H37" i="1"/>
  <c r="L43" i="1"/>
  <c r="K56" i="1"/>
  <c r="K57" i="1"/>
  <c r="K16" i="1"/>
  <c r="K17" i="1"/>
  <c r="L28" i="1"/>
  <c r="L31" i="1"/>
  <c r="K37" i="1"/>
  <c r="H38" i="1"/>
  <c r="K43" i="1"/>
  <c r="H47" i="1"/>
  <c r="H52" i="1"/>
  <c r="L16" i="1"/>
  <c r="L17" i="1"/>
  <c r="L21" i="1"/>
  <c r="L35" i="1"/>
  <c r="K38" i="1"/>
  <c r="L46" i="1"/>
  <c r="K51" i="1"/>
  <c r="K52" i="1"/>
  <c r="L54" i="1"/>
  <c r="H57" i="1"/>
  <c r="B15" i="1"/>
  <c r="C15" i="1" s="1"/>
  <c r="L24" i="1"/>
  <c r="L50" i="1"/>
  <c r="H53" i="1"/>
  <c r="L55" i="1"/>
  <c r="L19" i="1"/>
  <c r="K21" i="1"/>
  <c r="K22" i="1"/>
  <c r="K23" i="1"/>
  <c r="L27" i="1"/>
  <c r="H42" i="1"/>
  <c r="K53" i="1"/>
  <c r="L23" i="1"/>
  <c r="H27" i="1"/>
  <c r="C19" i="1"/>
  <c r="H19" i="1"/>
  <c r="C25" i="1"/>
  <c r="H25" i="1"/>
  <c r="C33" i="1"/>
  <c r="H33" i="1"/>
  <c r="C45" i="1"/>
  <c r="H45" i="1"/>
  <c r="C46" i="1"/>
  <c r="H46" i="1"/>
  <c r="C55" i="1"/>
  <c r="H55" i="1"/>
  <c r="C18" i="1"/>
  <c r="H18" i="1"/>
  <c r="C24" i="1"/>
  <c r="H24" i="1"/>
  <c r="K26" i="1"/>
  <c r="C32" i="1"/>
  <c r="H32" i="1"/>
  <c r="C35" i="1"/>
  <c r="H35" i="1"/>
  <c r="H36" i="1"/>
  <c r="C44" i="1"/>
  <c r="H44" i="1"/>
  <c r="K47" i="1"/>
  <c r="K48" i="1"/>
  <c r="K49" i="1"/>
  <c r="K50" i="1"/>
  <c r="L51" i="1"/>
  <c r="C54" i="1"/>
  <c r="H54" i="1"/>
  <c r="C56" i="1"/>
  <c r="H56" i="1"/>
  <c r="K19" i="1"/>
  <c r="K25" i="1"/>
  <c r="K33" i="1"/>
  <c r="B41" i="1"/>
  <c r="G41" i="1"/>
  <c r="K45" i="1"/>
  <c r="K46" i="1"/>
  <c r="L48" i="1"/>
  <c r="K55" i="1"/>
  <c r="G15" i="1"/>
  <c r="K18" i="1"/>
  <c r="K24" i="1"/>
  <c r="K32" i="1"/>
  <c r="L33" i="1"/>
  <c r="K35" i="1"/>
  <c r="K36" i="1"/>
  <c r="K44" i="1"/>
  <c r="L45" i="1"/>
  <c r="K54" i="1"/>
  <c r="G20" i="1"/>
  <c r="B14" i="1" l="1"/>
  <c r="C14" i="1" s="1"/>
  <c r="H20" i="1"/>
  <c r="L20" i="1"/>
  <c r="K20" i="1"/>
  <c r="C41" i="1"/>
  <c r="B40" i="1"/>
  <c r="H15" i="1"/>
  <c r="G14" i="1"/>
  <c r="L15" i="1"/>
  <c r="K15" i="1"/>
  <c r="K41" i="1"/>
  <c r="H41" i="1"/>
  <c r="G40" i="1"/>
  <c r="L41" i="1"/>
  <c r="B13" i="1" l="1"/>
  <c r="C13" i="1" s="1"/>
  <c r="I57" i="1"/>
  <c r="I52" i="1"/>
  <c r="I40" i="1"/>
  <c r="I51" i="1"/>
  <c r="K40" i="1"/>
  <c r="I53" i="1"/>
  <c r="I43" i="1"/>
  <c r="I42" i="1"/>
  <c r="H40" i="1"/>
  <c r="I50" i="1"/>
  <c r="I49" i="1"/>
  <c r="I48" i="1"/>
  <c r="I47" i="1"/>
  <c r="L40" i="1"/>
  <c r="I45" i="1"/>
  <c r="I56" i="1"/>
  <c r="I46" i="1"/>
  <c r="I44" i="1"/>
  <c r="I54" i="1"/>
  <c r="I55" i="1"/>
  <c r="L14" i="1"/>
  <c r="K14" i="1"/>
  <c r="G13" i="1"/>
  <c r="H14" i="1"/>
  <c r="I41" i="1"/>
  <c r="D57" i="1"/>
  <c r="D52" i="1"/>
  <c r="D40" i="1"/>
  <c r="D53" i="1"/>
  <c r="D43" i="1"/>
  <c r="D42" i="1"/>
  <c r="C40" i="1"/>
  <c r="D51" i="1"/>
  <c r="D50" i="1"/>
  <c r="D49" i="1"/>
  <c r="D48" i="1"/>
  <c r="D47" i="1"/>
  <c r="D54" i="1"/>
  <c r="D44" i="1"/>
  <c r="D55" i="1"/>
  <c r="D46" i="1"/>
  <c r="D45" i="1"/>
  <c r="D56" i="1"/>
  <c r="D41" i="1"/>
  <c r="B12" i="1" l="1"/>
  <c r="D38" i="1"/>
  <c r="D28" i="1"/>
  <c r="D22" i="1"/>
  <c r="D16" i="1"/>
  <c r="C12" i="1"/>
  <c r="D37" i="1"/>
  <c r="D36" i="1"/>
  <c r="D31" i="1"/>
  <c r="D23" i="1"/>
  <c r="D17" i="1"/>
  <c r="B59" i="1"/>
  <c r="C59" i="1" s="1"/>
  <c r="D27" i="1"/>
  <c r="D12" i="1"/>
  <c r="D26" i="1"/>
  <c r="D21" i="1"/>
  <c r="D20" i="1"/>
  <c r="D19" i="1"/>
  <c r="D35" i="1"/>
  <c r="D33" i="1"/>
  <c r="D18" i="1"/>
  <c r="D15" i="1"/>
  <c r="D32" i="1"/>
  <c r="D24" i="1"/>
  <c r="D25" i="1"/>
  <c r="D14" i="1"/>
  <c r="L13" i="1"/>
  <c r="G12" i="1"/>
  <c r="I13" i="1" s="1"/>
  <c r="K13" i="1"/>
  <c r="H13" i="1"/>
  <c r="D13" i="1"/>
  <c r="I38" i="1" l="1"/>
  <c r="I28" i="1"/>
  <c r="I22" i="1"/>
  <c r="I16" i="1"/>
  <c r="H12" i="1"/>
  <c r="I27" i="1"/>
  <c r="I21" i="1"/>
  <c r="I37" i="1"/>
  <c r="I31" i="1"/>
  <c r="I23" i="1"/>
  <c r="I17" i="1"/>
  <c r="L12" i="1"/>
  <c r="G59" i="1"/>
  <c r="I26" i="1"/>
  <c r="K12" i="1"/>
  <c r="I12" i="1"/>
  <c r="I19" i="1"/>
  <c r="I32" i="1"/>
  <c r="I18" i="1"/>
  <c r="I35" i="1"/>
  <c r="I36" i="1"/>
  <c r="I25" i="1"/>
  <c r="I33" i="1"/>
  <c r="I24" i="1"/>
  <c r="I15" i="1"/>
  <c r="I20" i="1"/>
  <c r="I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<sst xmlns="http://schemas.openxmlformats.org/spreadsheetml/2006/main" count="61" uniqueCount="56">
  <si>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</si>
  <si>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</si>
  <si>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</si>
  <si>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1.01.-31.03.2023
</t>
  </si>
  <si>
    <t xml:space="preserve">
Realizări 1.01.-31.03.2024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</si>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</sst>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24"/>
  <sheetViews>
    <sheetView showZeros="0" tabSelected="1" view="pageBreakPreview" topLeftCell="A4" zoomScale="75" zoomScaleNormal="75" zoomScaleSheetLayoutView="75" workbookViewId="0">
      <selection activeCell="T12" sqref="T12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4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100" t="s">
        <v>3</v>
      </c>
      <c r="C7" s="100"/>
      <c r="D7" s="100"/>
      <c r="E7" s="15"/>
      <c r="F7" s="16"/>
      <c r="G7" s="100" t="s">
        <v>4</v>
      </c>
      <c r="H7" s="100"/>
      <c r="I7" s="100"/>
      <c r="J7" s="17"/>
      <c r="K7" s="101" t="s">
        <v>5</v>
      </c>
      <c r="L7" s="102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1605591.0999999999</v>
      </c>
      <c r="C10" s="31"/>
      <c r="D10" s="31"/>
      <c r="E10" s="31"/>
      <c r="F10" s="31"/>
      <c r="G10" s="31">
        <v>1738900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114166.18273782003</v>
      </c>
      <c r="C12" s="38">
        <f>B12/$B$10*100</f>
        <v>7.1105390866840281</v>
      </c>
      <c r="D12" s="38">
        <f>B12/B$12*100</f>
        <v>100</v>
      </c>
      <c r="E12" s="38"/>
      <c r="F12" s="38"/>
      <c r="G12" s="37">
        <f>G13+G31+G32+G34+G35+G33+G36+G37+G38+G30+G29</f>
        <v>132162.11717494001</v>
      </c>
      <c r="H12" s="38">
        <f>G12/$G$10*100</f>
        <v>7.6003287811225491</v>
      </c>
      <c r="I12" s="38">
        <f t="shared" ref="I12:I33" si="0">G12/G$12*100</f>
        <v>100</v>
      </c>
      <c r="J12" s="38"/>
      <c r="K12" s="38">
        <f t="shared" ref="K12:K28" si="1">G12-B12</f>
        <v>17995.934437119984</v>
      </c>
      <c r="L12" s="39">
        <f t="shared" ref="L12:L28" si="2">G12/B12-1</f>
        <v>0.15762929096479672</v>
      </c>
    </row>
    <row r="13" spans="1:12" s="44" customFormat="1" ht="24.9" customHeight="1" x14ac:dyDescent="0.3">
      <c r="A13" s="40" t="s">
        <v>12</v>
      </c>
      <c r="B13" s="41">
        <f>B14+B27+B28</f>
        <v>104421.35033882002</v>
      </c>
      <c r="C13" s="42">
        <f>B13/$B$10*100</f>
        <v>6.5036079446890325</v>
      </c>
      <c r="D13" s="42">
        <f>B13/B$12*100</f>
        <v>91.464344199561452</v>
      </c>
      <c r="E13" s="42"/>
      <c r="F13" s="42"/>
      <c r="G13" s="41">
        <f>G14+G27+G28</f>
        <v>119424.71718494</v>
      </c>
      <c r="H13" s="42">
        <f>G13/$G$10*100</f>
        <v>6.8678312257714644</v>
      </c>
      <c r="I13" s="42">
        <f t="shared" si="0"/>
        <v>90.362291205474705</v>
      </c>
      <c r="J13" s="42"/>
      <c r="K13" s="42">
        <f t="shared" si="1"/>
        <v>15003.366846119985</v>
      </c>
      <c r="L13" s="43">
        <f t="shared" si="2"/>
        <v>0.14368102689189488</v>
      </c>
    </row>
    <row r="14" spans="1:12" s="44" customFormat="1" ht="25.5" customHeight="1" x14ac:dyDescent="0.3">
      <c r="A14" s="45" t="s">
        <v>13</v>
      </c>
      <c r="B14" s="41">
        <f>B15+B19+B20+B25+B26</f>
        <v>57644.570678000011</v>
      </c>
      <c r="C14" s="42">
        <f>B14/$B$10*100</f>
        <v>3.5902397987881232</v>
      </c>
      <c r="D14" s="42">
        <f t="shared" ref="D14:D35" si="3">B14/B$12*100</f>
        <v>50.491808778768942</v>
      </c>
      <c r="E14" s="42"/>
      <c r="F14" s="42"/>
      <c r="G14" s="41">
        <f>G15+G19+G20+G25+G26</f>
        <v>63328.068629000001</v>
      </c>
      <c r="H14" s="42">
        <f>G14/$G$10*100</f>
        <v>3.6418464908275348</v>
      </c>
      <c r="I14" s="42">
        <f t="shared" si="0"/>
        <v>47.916959854066249</v>
      </c>
      <c r="J14" s="42"/>
      <c r="K14" s="42">
        <f t="shared" si="1"/>
        <v>5683.4979509999903</v>
      </c>
      <c r="L14" s="43">
        <f t="shared" si="2"/>
        <v>9.8595546538940315E-2</v>
      </c>
    </row>
    <row r="15" spans="1:12" s="44" customFormat="1" ht="40.5" customHeight="1" x14ac:dyDescent="0.3">
      <c r="A15" s="46" t="s">
        <v>14</v>
      </c>
      <c r="B15" s="41">
        <f>B16+B17+B18</f>
        <v>10984.384129999999</v>
      </c>
      <c r="C15" s="42">
        <f>B15/$B$10*100</f>
        <v>0.68413334690258309</v>
      </c>
      <c r="D15" s="42">
        <f t="shared" si="3"/>
        <v>9.6213991451613836</v>
      </c>
      <c r="E15" s="42"/>
      <c r="F15" s="42"/>
      <c r="G15" s="41">
        <f>G16+G17+G18</f>
        <v>13418.505312000001</v>
      </c>
      <c r="H15" s="42">
        <f>G15/$G$10*100</f>
        <v>0.77166630122491242</v>
      </c>
      <c r="I15" s="42">
        <f t="shared" si="0"/>
        <v>10.153064735061886</v>
      </c>
      <c r="J15" s="42"/>
      <c r="K15" s="42">
        <f t="shared" si="1"/>
        <v>2434.1211820000026</v>
      </c>
      <c r="L15" s="43">
        <f t="shared" si="2"/>
        <v>0.22159833024703257</v>
      </c>
    </row>
    <row r="16" spans="1:12" ht="25.5" customHeight="1" x14ac:dyDescent="0.25">
      <c r="A16" s="47" t="s">
        <v>15</v>
      </c>
      <c r="B16" s="48">
        <v>565.28200000000004</v>
      </c>
      <c r="C16" s="48">
        <f t="shared" ref="C16:C28" si="4">B16/$B$10*100</f>
        <v>3.5207096003459414E-2</v>
      </c>
      <c r="D16" s="48">
        <f t="shared" si="3"/>
        <v>0.49513961704242748</v>
      </c>
      <c r="E16" s="48"/>
      <c r="F16" s="48"/>
      <c r="G16" s="48">
        <v>1495.0439999999999</v>
      </c>
      <c r="H16" s="48">
        <f t="shared" ref="H16:H28" si="5">G16/$G$10*100</f>
        <v>8.5976421875898545E-2</v>
      </c>
      <c r="I16" s="48">
        <f t="shared" si="0"/>
        <v>1.1312197715636196</v>
      </c>
      <c r="J16" s="48"/>
      <c r="K16" s="48">
        <f t="shared" si="1"/>
        <v>929.76199999999983</v>
      </c>
      <c r="L16" s="49">
        <f t="shared" si="2"/>
        <v>1.6447755279665719</v>
      </c>
    </row>
    <row r="17" spans="1:12" ht="18" customHeight="1" x14ac:dyDescent="0.25">
      <c r="A17" s="47" t="s">
        <v>16</v>
      </c>
      <c r="B17" s="48">
        <v>10014.49713</v>
      </c>
      <c r="C17" s="48">
        <f t="shared" si="4"/>
        <v>0.62372649736287156</v>
      </c>
      <c r="D17" s="48">
        <f t="shared" si="3"/>
        <v>8.771859485744617</v>
      </c>
      <c r="E17" s="48"/>
      <c r="F17" s="48"/>
      <c r="G17" s="48">
        <v>11502.167312000001</v>
      </c>
      <c r="H17" s="48">
        <f t="shared" si="5"/>
        <v>0.66146226419000531</v>
      </c>
      <c r="I17" s="48">
        <f>G17/G$12*100</f>
        <v>8.7030743437431788</v>
      </c>
      <c r="J17" s="48"/>
      <c r="K17" s="48">
        <f t="shared" si="1"/>
        <v>1487.6701820000017</v>
      </c>
      <c r="L17" s="49">
        <f t="shared" si="2"/>
        <v>0.14855166092598426</v>
      </c>
    </row>
    <row r="18" spans="1:12" ht="31.95" customHeight="1" x14ac:dyDescent="0.25">
      <c r="A18" s="50" t="s">
        <v>17</v>
      </c>
      <c r="B18" s="48">
        <v>404.60500000000002</v>
      </c>
      <c r="C18" s="48">
        <f t="shared" si="4"/>
        <v>2.5199753536252169E-2</v>
      </c>
      <c r="D18" s="48">
        <f t="shared" si="3"/>
        <v>0.35440004237433947</v>
      </c>
      <c r="E18" s="48"/>
      <c r="F18" s="48"/>
      <c r="G18" s="48">
        <v>421.29399999999998</v>
      </c>
      <c r="H18" s="48">
        <f t="shared" si="5"/>
        <v>2.4227615159008568E-2</v>
      </c>
      <c r="I18" s="48">
        <f t="shared" si="0"/>
        <v>0.31877061975508658</v>
      </c>
      <c r="J18" s="48"/>
      <c r="K18" s="48">
        <f t="shared" si="1"/>
        <v>16.688999999999965</v>
      </c>
      <c r="L18" s="49">
        <f t="shared" si="2"/>
        <v>4.1247636583828573E-2</v>
      </c>
    </row>
    <row r="19" spans="1:12" ht="24" customHeight="1" x14ac:dyDescent="0.3">
      <c r="A19" s="46" t="s">
        <v>18</v>
      </c>
      <c r="B19" s="42">
        <v>4967.1279999999997</v>
      </c>
      <c r="C19" s="42">
        <f t="shared" si="4"/>
        <v>0.30936444528124257</v>
      </c>
      <c r="D19" s="42">
        <f t="shared" si="3"/>
        <v>4.3507874931816657</v>
      </c>
      <c r="E19" s="42"/>
      <c r="F19" s="42"/>
      <c r="G19" s="42">
        <v>5548.8159999999998</v>
      </c>
      <c r="H19" s="42">
        <f t="shared" si="5"/>
        <v>0.31909920064408531</v>
      </c>
      <c r="I19" s="42">
        <f t="shared" si="0"/>
        <v>4.1984920630888176</v>
      </c>
      <c r="J19" s="42"/>
      <c r="K19" s="42">
        <f t="shared" si="1"/>
        <v>581.6880000000001</v>
      </c>
      <c r="L19" s="43">
        <f t="shared" si="2"/>
        <v>0.11710751162442357</v>
      </c>
    </row>
    <row r="20" spans="1:12" ht="23.25" customHeight="1" x14ac:dyDescent="0.25">
      <c r="A20" s="51" t="s">
        <v>19</v>
      </c>
      <c r="B20" s="41">
        <f>B21+B22+B23+B24</f>
        <v>40811.522548000008</v>
      </c>
      <c r="C20" s="42">
        <f>B20/$B$10*100</f>
        <v>2.5418378656932026</v>
      </c>
      <c r="D20" s="42">
        <f t="shared" si="3"/>
        <v>35.74747054626738</v>
      </c>
      <c r="E20" s="42"/>
      <c r="F20" s="42"/>
      <c r="G20" s="41">
        <f>G21+G22+G23+G24</f>
        <v>43454.694317000001</v>
      </c>
      <c r="H20" s="42">
        <f>G20/$G$10*100</f>
        <v>2.4989760375524757</v>
      </c>
      <c r="I20" s="42">
        <f t="shared" si="0"/>
        <v>32.879841247912218</v>
      </c>
      <c r="J20" s="42"/>
      <c r="K20" s="42">
        <f t="shared" si="1"/>
        <v>2643.1717689999932</v>
      </c>
      <c r="L20" s="43">
        <f t="shared" si="2"/>
        <v>6.4765331062845322E-2</v>
      </c>
    </row>
    <row r="21" spans="1:12" ht="20.25" customHeight="1" x14ac:dyDescent="0.25">
      <c r="A21" s="47" t="s">
        <v>20</v>
      </c>
      <c r="B21" s="34">
        <v>25846.829000000002</v>
      </c>
      <c r="C21" s="48">
        <f t="shared" si="4"/>
        <v>1.6098014619039682</v>
      </c>
      <c r="D21" s="48">
        <f t="shared" si="3"/>
        <v>22.639654212978851</v>
      </c>
      <c r="E21" s="48"/>
      <c r="F21" s="48"/>
      <c r="G21" s="48">
        <v>29361.651999999998</v>
      </c>
      <c r="H21" s="48">
        <f t="shared" si="5"/>
        <v>1.6885187187302315</v>
      </c>
      <c r="I21" s="48">
        <f>G21/G$12*100</f>
        <v>22.21639046621404</v>
      </c>
      <c r="J21" s="48"/>
      <c r="K21" s="48">
        <f t="shared" si="1"/>
        <v>3514.8229999999967</v>
      </c>
      <c r="L21" s="49">
        <f t="shared" si="2"/>
        <v>0.13598662334942513</v>
      </c>
    </row>
    <row r="22" spans="1:12" ht="18" customHeight="1" x14ac:dyDescent="0.25">
      <c r="A22" s="47" t="s">
        <v>21</v>
      </c>
      <c r="B22" s="34">
        <v>8179.2950000000001</v>
      </c>
      <c r="C22" s="48">
        <f t="shared" si="4"/>
        <v>0.50942578094758995</v>
      </c>
      <c r="D22" s="48">
        <f t="shared" si="3"/>
        <v>7.164376353708489</v>
      </c>
      <c r="E22" s="48"/>
      <c r="F22" s="48"/>
      <c r="G22" s="48">
        <v>8912.866</v>
      </c>
      <c r="H22" s="48">
        <f t="shared" si="5"/>
        <v>0.51255770889642871</v>
      </c>
      <c r="I22" s="48">
        <f t="shared" si="0"/>
        <v>6.743888635048302</v>
      </c>
      <c r="J22" s="48"/>
      <c r="K22" s="48">
        <f t="shared" si="1"/>
        <v>733.57099999999991</v>
      </c>
      <c r="L22" s="49">
        <f t="shared" si="2"/>
        <v>8.9686336047299919E-2</v>
      </c>
    </row>
    <row r="23" spans="1:12" s="53" customFormat="1" ht="23.4" customHeight="1" x14ac:dyDescent="0.25">
      <c r="A23" s="52" t="s">
        <v>22</v>
      </c>
      <c r="B23" s="34">
        <v>4431.5705480000006</v>
      </c>
      <c r="C23" s="48">
        <f t="shared" si="4"/>
        <v>0.27600866422341286</v>
      </c>
      <c r="D23" s="48">
        <f t="shared" si="3"/>
        <v>3.8816840869392988</v>
      </c>
      <c r="E23" s="48"/>
      <c r="F23" s="48"/>
      <c r="G23" s="48">
        <v>2381.9843170000004</v>
      </c>
      <c r="H23" s="48">
        <f t="shared" si="5"/>
        <v>0.13698224837540976</v>
      </c>
      <c r="I23" s="48">
        <f t="shared" si="0"/>
        <v>1.8023200353600735</v>
      </c>
      <c r="J23" s="48"/>
      <c r="K23" s="48">
        <f t="shared" si="1"/>
        <v>-2049.5862310000002</v>
      </c>
      <c r="L23" s="49">
        <f t="shared" si="2"/>
        <v>-0.46249658192285648</v>
      </c>
    </row>
    <row r="24" spans="1:12" ht="49.95" customHeight="1" x14ac:dyDescent="0.25">
      <c r="A24" s="52" t="s">
        <v>23</v>
      </c>
      <c r="B24" s="34">
        <v>2353.828</v>
      </c>
      <c r="C24" s="48">
        <f t="shared" si="4"/>
        <v>0.14660195861823103</v>
      </c>
      <c r="D24" s="48">
        <f t="shared" si="3"/>
        <v>2.0617558926407402</v>
      </c>
      <c r="E24" s="48"/>
      <c r="F24" s="48"/>
      <c r="G24" s="48">
        <v>2798.1920000000005</v>
      </c>
      <c r="H24" s="48">
        <f t="shared" si="5"/>
        <v>0.16091736155040545</v>
      </c>
      <c r="I24" s="48">
        <f t="shared" si="0"/>
        <v>2.117242111289801</v>
      </c>
      <c r="J24" s="48"/>
      <c r="K24" s="48">
        <f t="shared" si="1"/>
        <v>444.36400000000049</v>
      </c>
      <c r="L24" s="49">
        <f t="shared" si="2"/>
        <v>0.18878354748095472</v>
      </c>
    </row>
    <row r="25" spans="1:12" s="44" customFormat="1" ht="35.25" customHeight="1" x14ac:dyDescent="0.3">
      <c r="A25" s="51" t="s">
        <v>24</v>
      </c>
      <c r="B25" s="54">
        <v>417.58300000000003</v>
      </c>
      <c r="C25" s="42">
        <f t="shared" si="4"/>
        <v>2.6008053980867238E-2</v>
      </c>
      <c r="D25" s="42">
        <f t="shared" si="3"/>
        <v>0.36576768180028374</v>
      </c>
      <c r="E25" s="42"/>
      <c r="F25" s="42"/>
      <c r="G25" s="42">
        <v>386.15899999999999</v>
      </c>
      <c r="H25" s="42">
        <f t="shared" si="5"/>
        <v>2.2207084938754385E-2</v>
      </c>
      <c r="I25" s="42">
        <f t="shared" si="0"/>
        <v>0.29218584587961016</v>
      </c>
      <c r="J25" s="42"/>
      <c r="K25" s="42">
        <f t="shared" si="1"/>
        <v>-31.424000000000035</v>
      </c>
      <c r="L25" s="43">
        <f t="shared" si="2"/>
        <v>-7.5252105569431738E-2</v>
      </c>
    </row>
    <row r="26" spans="1:12" s="44" customFormat="1" ht="17.25" customHeight="1" x14ac:dyDescent="0.3">
      <c r="A26" s="55" t="s">
        <v>25</v>
      </c>
      <c r="B26" s="54">
        <v>463.95299999999997</v>
      </c>
      <c r="C26" s="42">
        <f t="shared" si="4"/>
        <v>2.889608693022775E-2</v>
      </c>
      <c r="D26" s="42">
        <f t="shared" si="3"/>
        <v>0.40638391235823063</v>
      </c>
      <c r="E26" s="42"/>
      <c r="F26" s="42"/>
      <c r="G26" s="42">
        <v>519.89400000000001</v>
      </c>
      <c r="H26" s="42">
        <f t="shared" si="5"/>
        <v>2.9897866467306917E-2</v>
      </c>
      <c r="I26" s="42">
        <f t="shared" si="0"/>
        <v>0.39337596212372122</v>
      </c>
      <c r="J26" s="42"/>
      <c r="K26" s="42">
        <f t="shared" si="1"/>
        <v>55.941000000000031</v>
      </c>
      <c r="L26" s="43">
        <f t="shared" si="2"/>
        <v>0.12057471338691639</v>
      </c>
    </row>
    <row r="27" spans="1:12" s="44" customFormat="1" ht="18" customHeight="1" x14ac:dyDescent="0.3">
      <c r="A27" s="56" t="s">
        <v>26</v>
      </c>
      <c r="B27" s="54">
        <v>36919.499772000003</v>
      </c>
      <c r="C27" s="42">
        <f>B27/$B$10*100</f>
        <v>2.2994335090671596</v>
      </c>
      <c r="D27" s="42">
        <f t="shared" si="3"/>
        <v>32.338385051188737</v>
      </c>
      <c r="E27" s="42"/>
      <c r="F27" s="42"/>
      <c r="G27" s="42">
        <v>45096.387431999996</v>
      </c>
      <c r="H27" s="42">
        <f t="shared" si="5"/>
        <v>2.5933859009718785</v>
      </c>
      <c r="I27" s="42">
        <f>G27/G$12*100</f>
        <v>34.122022555303744</v>
      </c>
      <c r="J27" s="42"/>
      <c r="K27" s="42">
        <f t="shared" si="1"/>
        <v>8176.887659999993</v>
      </c>
      <c r="L27" s="43">
        <f t="shared" si="2"/>
        <v>0.22147883125440937</v>
      </c>
    </row>
    <row r="28" spans="1:12" s="44" customFormat="1" ht="18.75" customHeight="1" x14ac:dyDescent="0.3">
      <c r="A28" s="58" t="s">
        <v>27</v>
      </c>
      <c r="B28" s="54">
        <v>9857.2798888199977</v>
      </c>
      <c r="C28" s="42">
        <f t="shared" si="4"/>
        <v>0.61393463683374916</v>
      </c>
      <c r="D28" s="42">
        <f t="shared" si="3"/>
        <v>8.6341503696037663</v>
      </c>
      <c r="E28" s="42"/>
      <c r="F28" s="42"/>
      <c r="G28" s="42">
        <v>11000.261123940001</v>
      </c>
      <c r="H28" s="42">
        <f t="shared" si="5"/>
        <v>0.6325988339720513</v>
      </c>
      <c r="I28" s="42">
        <f>G28/G$12*100</f>
        <v>8.3233087961047136</v>
      </c>
      <c r="J28" s="42"/>
      <c r="K28" s="42">
        <f t="shared" si="1"/>
        <v>1142.9812351200035</v>
      </c>
      <c r="L28" s="43">
        <f t="shared" si="2"/>
        <v>0.11595300610428616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/>
      <c r="H30" s="42"/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331.02300000000002</v>
      </c>
      <c r="C31" s="42">
        <f>B31/$B$10*100</f>
        <v>2.0616893055772422E-2</v>
      </c>
      <c r="D31" s="42">
        <f t="shared" si="3"/>
        <v>0.2899483823157919</v>
      </c>
      <c r="E31" s="42"/>
      <c r="F31" s="42"/>
      <c r="G31" s="42">
        <v>358.08100000000002</v>
      </c>
      <c r="H31" s="42">
        <f>G31/$G$10*100</f>
        <v>2.0592385991143828E-2</v>
      </c>
      <c r="I31" s="42">
        <f t="shared" si="0"/>
        <v>0.27094072617345882</v>
      </c>
      <c r="J31" s="42"/>
      <c r="K31" s="42">
        <f>G31-B31</f>
        <v>27.057999999999993</v>
      </c>
      <c r="L31" s="43">
        <f>G31/B31-1</f>
        <v>8.1740543708443303E-2</v>
      </c>
    </row>
    <row r="32" spans="1:12" s="44" customFormat="1" ht="18" customHeight="1" x14ac:dyDescent="0.3">
      <c r="A32" s="60" t="s">
        <v>31</v>
      </c>
      <c r="B32" s="54">
        <v>0</v>
      </c>
      <c r="C32" s="42">
        <f>B32/$B$10*100</f>
        <v>0</v>
      </c>
      <c r="D32" s="42">
        <f t="shared" si="3"/>
        <v>0</v>
      </c>
      <c r="E32" s="42"/>
      <c r="F32" s="42"/>
      <c r="G32" s="42">
        <v>0.120117</v>
      </c>
      <c r="H32" s="42">
        <f>G32/$G$10*100</f>
        <v>6.907642762666053E-6</v>
      </c>
      <c r="I32" s="42">
        <f t="shared" si="0"/>
        <v>9.0886104556726975E-5</v>
      </c>
      <c r="J32" s="42"/>
      <c r="K32" s="42">
        <f>G32-B32</f>
        <v>0.120117</v>
      </c>
      <c r="L32" s="61"/>
    </row>
    <row r="33" spans="1:12" s="44" customFormat="1" ht="34.950000000000003" customHeight="1" x14ac:dyDescent="0.3">
      <c r="A33" s="62" t="s">
        <v>32</v>
      </c>
      <c r="B33" s="54">
        <v>261.869936</v>
      </c>
      <c r="C33" s="42">
        <f>B33/$B$10*100</f>
        <v>1.6309877153653878E-2</v>
      </c>
      <c r="D33" s="42">
        <f t="shared" si="3"/>
        <v>0.2293760987011173</v>
      </c>
      <c r="E33" s="42"/>
      <c r="F33" s="42"/>
      <c r="G33" s="42">
        <v>4349.3119470000001</v>
      </c>
      <c r="H33" s="42">
        <f>G33/$G$10*100</f>
        <v>0.2501185776640405</v>
      </c>
      <c r="I33" s="42">
        <f t="shared" si="0"/>
        <v>3.2908915504455143</v>
      </c>
      <c r="J33" s="42"/>
      <c r="K33" s="42">
        <f>G33-B33</f>
        <v>4087.4420110000001</v>
      </c>
      <c r="L33" s="61">
        <f>G33/B33-1</f>
        <v>15.608672279967259</v>
      </c>
    </row>
    <row r="34" spans="1:12" s="44" customFormat="1" ht="16.95" customHeight="1" x14ac:dyDescent="0.3">
      <c r="A34" s="63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61"/>
    </row>
    <row r="35" spans="1:12" ht="18.600000000000001" customHeight="1" x14ac:dyDescent="0.3">
      <c r="A35" s="60" t="s">
        <v>34</v>
      </c>
      <c r="B35" s="63">
        <v>67.097999999999999</v>
      </c>
      <c r="C35" s="63">
        <f>B35/$B$10*100</f>
        <v>4.1790216699631689E-3</v>
      </c>
      <c r="D35" s="63">
        <f t="shared" si="3"/>
        <v>5.8772219926183387E-2</v>
      </c>
      <c r="E35" s="63"/>
      <c r="F35" s="63"/>
      <c r="G35" s="63">
        <v>52.677999999999997</v>
      </c>
      <c r="H35" s="63">
        <f>G35/$G$10*100</f>
        <v>3.0293863936971649E-3</v>
      </c>
      <c r="I35" s="63">
        <f>G35/G$12*100</f>
        <v>3.9858622974593631E-2</v>
      </c>
      <c r="J35" s="63"/>
      <c r="K35" s="63">
        <f>G35-B35</f>
        <v>-14.420000000000002</v>
      </c>
      <c r="L35" s="61">
        <f>G35/B35-1</f>
        <v>-0.21490953530656653</v>
      </c>
    </row>
    <row r="36" spans="1:12" ht="19.2" customHeight="1" x14ac:dyDescent="0.3">
      <c r="A36" s="64" t="s">
        <v>35</v>
      </c>
      <c r="B36" s="54">
        <v>26.807000000000002</v>
      </c>
      <c r="C36" s="54">
        <f>B36/$B$10*100</f>
        <v>1.6696031760514869E-3</v>
      </c>
      <c r="D36" s="54">
        <f>B36/B$12*100</f>
        <v>2.3480683471358284E-2</v>
      </c>
      <c r="E36" s="41"/>
      <c r="F36" s="42"/>
      <c r="G36" s="54">
        <v>274.36400000000003</v>
      </c>
      <c r="H36" s="54">
        <f>G36/$G$10*100</f>
        <v>1.5778020587727877E-2</v>
      </c>
      <c r="I36" s="54">
        <f>G36/G$12*100</f>
        <v>0.20759655328223187</v>
      </c>
      <c r="J36" s="54"/>
      <c r="K36" s="54">
        <f>G36-B36</f>
        <v>247.55700000000002</v>
      </c>
      <c r="L36" s="43">
        <f>G36/B36-1</f>
        <v>9.2347894206737049</v>
      </c>
    </row>
    <row r="37" spans="1:12" ht="48" customHeight="1" x14ac:dyDescent="0.3">
      <c r="A37" s="66" t="s">
        <v>36</v>
      </c>
      <c r="B37" s="54">
        <v>8646.4174629999998</v>
      </c>
      <c r="C37" s="54">
        <f>B37/$B$10*100</f>
        <v>0.53851926950765983</v>
      </c>
      <c r="D37" s="54">
        <f>B37/B$12*100</f>
        <v>7.5735364498051894</v>
      </c>
      <c r="E37" s="54"/>
      <c r="F37" s="54"/>
      <c r="G37" s="54">
        <v>6819.6759259999999</v>
      </c>
      <c r="H37" s="54">
        <f>G37/$G$10*100</f>
        <v>0.39218333003622979</v>
      </c>
      <c r="I37" s="54">
        <f>G37/G$12*100</f>
        <v>5.1600837454600921</v>
      </c>
      <c r="J37" s="54"/>
      <c r="K37" s="54">
        <f>G37-B37</f>
        <v>-1826.7415369999999</v>
      </c>
      <c r="L37" s="43">
        <f>G37/B37-1</f>
        <v>-0.21127149421330227</v>
      </c>
    </row>
    <row r="38" spans="1:12" ht="31.95" customHeight="1" x14ac:dyDescent="0.3">
      <c r="A38" s="66" t="s">
        <v>37</v>
      </c>
      <c r="B38" s="54">
        <v>411.61700000000076</v>
      </c>
      <c r="C38" s="54">
        <f>B38/$B$10*100</f>
        <v>2.5636477431894136E-2</v>
      </c>
      <c r="D38" s="54">
        <f>B38/B$12*100</f>
        <v>0.36054196621890178</v>
      </c>
      <c r="E38" s="54"/>
      <c r="F38" s="54"/>
      <c r="G38" s="54">
        <v>883.16899999999998</v>
      </c>
      <c r="H38" s="54">
        <f>G38/$G$10*100</f>
        <v>5.0788947035482201E-2</v>
      </c>
      <c r="I38" s="54">
        <f>G38/G$12*100</f>
        <v>0.66824671008483405</v>
      </c>
      <c r="J38" s="54"/>
      <c r="K38" s="54">
        <f>G38-B38</f>
        <v>471.55199999999923</v>
      </c>
      <c r="L38" s="61">
        <f>G38/B38-1</f>
        <v>1.1456086604780618</v>
      </c>
    </row>
    <row r="39" spans="1:12" ht="8.4" customHeight="1" x14ac:dyDescent="0.3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3">
      <c r="A40" s="36" t="s">
        <v>38</v>
      </c>
      <c r="B40" s="68">
        <f>B41+B55+B56+B57</f>
        <v>136916.89250948001</v>
      </c>
      <c r="C40" s="38">
        <f t="shared" ref="C40:C56" si="6">B40/$B$10*100</f>
        <v>8.5275069418035532</v>
      </c>
      <c r="D40" s="38">
        <f>B40/B$40*100</f>
        <v>100</v>
      </c>
      <c r="E40" s="38"/>
      <c r="F40" s="38"/>
      <c r="G40" s="68">
        <f>G41+G55+G56+G57</f>
        <v>168041.10055499992</v>
      </c>
      <c r="H40" s="38">
        <f t="shared" ref="H40:H51" si="7">G40/$G$10*100</f>
        <v>9.6636437147046941</v>
      </c>
      <c r="I40" s="38">
        <f t="shared" ref="I40:I51" si="8">G40/G$40*100</f>
        <v>100</v>
      </c>
      <c r="J40" s="38"/>
      <c r="K40" s="38">
        <f t="shared" ref="K40:K57" si="9">G40-B40</f>
        <v>31124.208045519918</v>
      </c>
      <c r="L40" s="39">
        <f t="shared" ref="L40:L55" si="10">G40/B40-1</f>
        <v>0.22732189925625801</v>
      </c>
    </row>
    <row r="41" spans="1:12" s="44" customFormat="1" ht="20.100000000000001" customHeight="1" x14ac:dyDescent="0.3">
      <c r="A41" s="69" t="s">
        <v>39</v>
      </c>
      <c r="B41" s="57">
        <f>B42+B43+B44+B45++B46+B47+B48+B49+B50+B51+B52+B53+B54</f>
        <v>133077.04837348001</v>
      </c>
      <c r="C41" s="42">
        <f t="shared" si="6"/>
        <v>8.2883523939239581</v>
      </c>
      <c r="D41" s="42">
        <f t="shared" ref="D41:D56" si="11">B41/B$40*100</f>
        <v>97.195492779874385</v>
      </c>
      <c r="E41" s="42"/>
      <c r="F41" s="42"/>
      <c r="G41" s="57">
        <f>G42+G43+G44+G45++G46+G47+G48+G49+G50+G51+G52+G53+G54</f>
        <v>154115.05010899995</v>
      </c>
      <c r="H41" s="42">
        <f t="shared" si="7"/>
        <v>8.8627897009028658</v>
      </c>
      <c r="I41" s="42">
        <f t="shared" si="8"/>
        <v>91.71271171159583</v>
      </c>
      <c r="J41" s="42"/>
      <c r="K41" s="42">
        <f t="shared" si="9"/>
        <v>21038.001735519938</v>
      </c>
      <c r="L41" s="43">
        <f t="shared" si="10"/>
        <v>0.15808888153633305</v>
      </c>
    </row>
    <row r="42" spans="1:12" ht="20.100000000000001" customHeight="1" x14ac:dyDescent="0.3">
      <c r="A42" s="70" t="s">
        <v>40</v>
      </c>
      <c r="B42" s="63">
        <v>30544.000089999998</v>
      </c>
      <c r="C42" s="63">
        <f t="shared" si="6"/>
        <v>1.9023523542201997</v>
      </c>
      <c r="D42" s="63">
        <f t="shared" si="11"/>
        <v>22.308423402090547</v>
      </c>
      <c r="E42" s="63"/>
      <c r="F42" s="63"/>
      <c r="G42" s="71">
        <v>36545.828048000003</v>
      </c>
      <c r="H42" s="63">
        <f t="shared" si="7"/>
        <v>2.1016635831847723</v>
      </c>
      <c r="I42" s="63">
        <f t="shared" si="8"/>
        <v>21.748148475163394</v>
      </c>
      <c r="J42" s="63"/>
      <c r="K42" s="63">
        <f t="shared" si="9"/>
        <v>6001.8279580000053</v>
      </c>
      <c r="L42" s="72">
        <f t="shared" si="10"/>
        <v>0.19649777174945027</v>
      </c>
    </row>
    <row r="43" spans="1:12" ht="19.95" customHeight="1" x14ac:dyDescent="0.3">
      <c r="A43" s="70" t="s">
        <v>41</v>
      </c>
      <c r="B43" s="63">
        <v>17510.933679999998</v>
      </c>
      <c r="C43" s="63">
        <f t="shared" si="6"/>
        <v>1.0906222437331647</v>
      </c>
      <c r="D43" s="63">
        <f t="shared" si="11"/>
        <v>12.789461810775144</v>
      </c>
      <c r="E43" s="63"/>
      <c r="F43" s="63"/>
      <c r="G43" s="71">
        <v>21682.982068999998</v>
      </c>
      <c r="H43" s="63">
        <f t="shared" si="7"/>
        <v>1.2469366880786703</v>
      </c>
      <c r="I43" s="63">
        <f t="shared" si="8"/>
        <v>12.903380183411228</v>
      </c>
      <c r="J43" s="63"/>
      <c r="K43" s="63">
        <f t="shared" si="9"/>
        <v>4172.0483889999996</v>
      </c>
      <c r="L43" s="72">
        <f t="shared" si="10"/>
        <v>0.23825390840038851</v>
      </c>
    </row>
    <row r="44" spans="1:12" ht="20.100000000000001" customHeight="1" x14ac:dyDescent="0.3">
      <c r="A44" s="70" t="s">
        <v>42</v>
      </c>
      <c r="B44" s="63">
        <v>9118.3623464799985</v>
      </c>
      <c r="C44" s="63">
        <f t="shared" si="6"/>
        <v>0.56791310978741716</v>
      </c>
      <c r="D44" s="63">
        <f t="shared" si="11"/>
        <v>6.659778920887101</v>
      </c>
      <c r="E44" s="63"/>
      <c r="F44" s="63"/>
      <c r="G44" s="71">
        <v>7627.2078710000005</v>
      </c>
      <c r="H44" s="63">
        <f t="shared" si="7"/>
        <v>0.43862257007303468</v>
      </c>
      <c r="I44" s="63">
        <f t="shared" si="8"/>
        <v>4.5388942620639483</v>
      </c>
      <c r="J44" s="63"/>
      <c r="K44" s="63">
        <f t="shared" si="9"/>
        <v>-1491.1544754799979</v>
      </c>
      <c r="L44" s="72">
        <f t="shared" si="10"/>
        <v>-0.16353314540693098</v>
      </c>
    </row>
    <row r="45" spans="1:12" ht="20.100000000000001" customHeight="1" x14ac:dyDescent="0.3">
      <c r="A45" s="70" t="s">
        <v>43</v>
      </c>
      <c r="B45" s="63">
        <v>5019.4890000000005</v>
      </c>
      <c r="C45" s="63">
        <f t="shared" si="6"/>
        <v>0.31262561183853105</v>
      </c>
      <c r="D45" s="63">
        <f t="shared" si="11"/>
        <v>3.6660845188642122</v>
      </c>
      <c r="E45" s="63"/>
      <c r="F45" s="63"/>
      <c r="G45" s="71">
        <v>3900.346</v>
      </c>
      <c r="H45" s="63">
        <f t="shared" si="7"/>
        <v>0.22429961469894763</v>
      </c>
      <c r="I45" s="63">
        <f t="shared" si="8"/>
        <v>2.3210666837565821</v>
      </c>
      <c r="J45" s="63"/>
      <c r="K45" s="63">
        <f t="shared" si="9"/>
        <v>-1119.1430000000005</v>
      </c>
      <c r="L45" s="72">
        <f t="shared" si="10"/>
        <v>-0.22295954827274256</v>
      </c>
    </row>
    <row r="46" spans="1:12" ht="31.5" customHeight="1" x14ac:dyDescent="0.3">
      <c r="A46" s="73" t="s">
        <v>44</v>
      </c>
      <c r="B46" s="74">
        <v>594.82700499999919</v>
      </c>
      <c r="C46" s="74">
        <f t="shared" si="6"/>
        <v>3.7047228587652192E-2</v>
      </c>
      <c r="D46" s="74">
        <f>B46/B$40*100</f>
        <v>0.43444383968823558</v>
      </c>
      <c r="E46" s="74"/>
      <c r="F46" s="74"/>
      <c r="G46" s="75">
        <v>583.6021010000004</v>
      </c>
      <c r="H46" s="74">
        <f t="shared" si="7"/>
        <v>3.3561567715222292E-2</v>
      </c>
      <c r="I46" s="74">
        <f t="shared" si="8"/>
        <v>0.34729723804027768</v>
      </c>
      <c r="J46" s="74"/>
      <c r="K46" s="74">
        <f t="shared" si="9"/>
        <v>-11.224903999998787</v>
      </c>
      <c r="L46" s="76">
        <f t="shared" si="10"/>
        <v>-1.8870871540203171E-2</v>
      </c>
    </row>
    <row r="47" spans="1:12" ht="18" customHeight="1" x14ac:dyDescent="0.3">
      <c r="A47" s="70" t="s">
        <v>45</v>
      </c>
      <c r="B47" s="74">
        <v>6560.8261320000001</v>
      </c>
      <c r="C47" s="77">
        <f t="shared" si="6"/>
        <v>0.4086237231883012</v>
      </c>
      <c r="D47" s="77">
        <f t="shared" si="11"/>
        <v>4.791831023732688</v>
      </c>
      <c r="E47" s="77"/>
      <c r="F47" s="77"/>
      <c r="G47" s="78">
        <v>7764.9667030000001</v>
      </c>
      <c r="H47" s="77">
        <f t="shared" si="7"/>
        <v>0.44654475260221982</v>
      </c>
      <c r="I47" s="77">
        <f t="shared" si="8"/>
        <v>4.6208735109173622</v>
      </c>
      <c r="J47" s="77"/>
      <c r="K47" s="77">
        <f t="shared" si="9"/>
        <v>1204.1405709999999</v>
      </c>
      <c r="L47" s="79">
        <f t="shared" si="10"/>
        <v>0.18353490044902787</v>
      </c>
    </row>
    <row r="48" spans="1:12" ht="33" customHeight="1" x14ac:dyDescent="0.3">
      <c r="A48" s="73" t="s">
        <v>46</v>
      </c>
      <c r="B48" s="74">
        <v>627.02159599999982</v>
      </c>
      <c r="C48" s="74">
        <f t="shared" si="6"/>
        <v>3.9052383636157414E-2</v>
      </c>
      <c r="D48" s="74">
        <f t="shared" si="11"/>
        <v>0.4579578052843884</v>
      </c>
      <c r="E48" s="74"/>
      <c r="F48" s="74"/>
      <c r="G48" s="75">
        <v>4633.6340769999997</v>
      </c>
      <c r="H48" s="74">
        <f t="shared" si="7"/>
        <v>0.26646926660532516</v>
      </c>
      <c r="I48" s="74">
        <f t="shared" si="8"/>
        <v>2.757440924688189</v>
      </c>
      <c r="J48" s="74"/>
      <c r="K48" s="74">
        <f t="shared" si="9"/>
        <v>4006.6124810000001</v>
      </c>
      <c r="L48" s="80">
        <f t="shared" si="10"/>
        <v>6.3899114584882675</v>
      </c>
    </row>
    <row r="49" spans="1:12" ht="21" customHeight="1" x14ac:dyDescent="0.3">
      <c r="A49" s="73" t="s">
        <v>47</v>
      </c>
      <c r="B49" s="78">
        <v>50525.718772</v>
      </c>
      <c r="C49" s="77">
        <f>B49/$B$10*100</f>
        <v>3.1468609144632156</v>
      </c>
      <c r="D49" s="77">
        <f t="shared" si="11"/>
        <v>36.902472621120616</v>
      </c>
      <c r="E49" s="77"/>
      <c r="F49" s="77"/>
      <c r="G49" s="78">
        <v>56778.623754999993</v>
      </c>
      <c r="H49" s="77">
        <f>G49/$G$10*100</f>
        <v>3.2652035053769621</v>
      </c>
      <c r="I49" s="77">
        <f t="shared" si="8"/>
        <v>33.788533619140587</v>
      </c>
      <c r="J49" s="77"/>
      <c r="K49" s="77">
        <f t="shared" si="9"/>
        <v>6252.9049829999931</v>
      </c>
      <c r="L49" s="79">
        <f t="shared" si="10"/>
        <v>0.12375687342948183</v>
      </c>
    </row>
    <row r="50" spans="1:12" ht="48" customHeight="1" x14ac:dyDescent="0.3">
      <c r="A50" s="73" t="s">
        <v>48</v>
      </c>
      <c r="B50" s="81">
        <v>9673.2201820000009</v>
      </c>
      <c r="C50" s="82">
        <f>B50/$B$10*100</f>
        <v>0.60247096424488156</v>
      </c>
      <c r="D50" s="82">
        <f>B50/B$40*100</f>
        <v>7.0650304755713291</v>
      </c>
      <c r="E50" s="82"/>
      <c r="F50" s="83"/>
      <c r="G50" s="82">
        <v>8401.3532630000009</v>
      </c>
      <c r="H50" s="74">
        <f t="shared" si="7"/>
        <v>0.48314182891483126</v>
      </c>
      <c r="I50" s="74">
        <f t="shared" si="8"/>
        <v>4.9995823850548007</v>
      </c>
      <c r="J50" s="84"/>
      <c r="K50" s="74">
        <f t="shared" si="9"/>
        <v>-1271.8669190000001</v>
      </c>
      <c r="L50" s="76">
        <f t="shared" si="10"/>
        <v>-0.13148330081090265</v>
      </c>
    </row>
    <row r="51" spans="1:12" ht="21.6" customHeight="1" x14ac:dyDescent="0.3">
      <c r="A51" s="73" t="s">
        <v>49</v>
      </c>
      <c r="B51" s="74">
        <v>2089.89</v>
      </c>
      <c r="C51" s="74">
        <f t="shared" si="6"/>
        <v>0.13016327756176527</v>
      </c>
      <c r="D51" s="74">
        <f t="shared" si="11"/>
        <v>1.5263931000006428</v>
      </c>
      <c r="E51" s="74"/>
      <c r="F51" s="74"/>
      <c r="G51" s="75">
        <v>3197.4914940000008</v>
      </c>
      <c r="H51" s="74">
        <f t="shared" si="7"/>
        <v>0.18388012502156542</v>
      </c>
      <c r="I51" s="74">
        <f t="shared" si="8"/>
        <v>1.9028032329230435</v>
      </c>
      <c r="J51" s="74"/>
      <c r="K51" s="74">
        <f t="shared" si="9"/>
        <v>1107.6014940000009</v>
      </c>
      <c r="L51" s="76">
        <f t="shared" si="10"/>
        <v>0.52998076166688235</v>
      </c>
    </row>
    <row r="52" spans="1:12" ht="48.6" customHeight="1" x14ac:dyDescent="0.3">
      <c r="A52" s="73" t="s">
        <v>50</v>
      </c>
      <c r="B52" s="74">
        <v>476.36803099999997</v>
      </c>
      <c r="C52" s="74">
        <f>B52/$B$10*100</f>
        <v>2.9669324337933858E-2</v>
      </c>
      <c r="D52" s="74">
        <f>B52/B$40*100</f>
        <v>0.34792495087267383</v>
      </c>
      <c r="E52" s="74"/>
      <c r="F52" s="74"/>
      <c r="G52" s="75">
        <v>1249.454064</v>
      </c>
      <c r="H52" s="74">
        <f>G52/$G$10*100</f>
        <v>7.18531292196216E-2</v>
      </c>
      <c r="I52" s="74">
        <f>G52/G$40*100</f>
        <v>0.74354075275236198</v>
      </c>
      <c r="J52" s="74"/>
      <c r="K52" s="74">
        <f t="shared" si="9"/>
        <v>773.08603300000004</v>
      </c>
      <c r="L52" s="80">
        <f t="shared" si="10"/>
        <v>1.6228755556436574</v>
      </c>
    </row>
    <row r="53" spans="1:12" ht="35.4" customHeight="1" x14ac:dyDescent="0.3">
      <c r="A53" s="73" t="s">
        <v>51</v>
      </c>
      <c r="B53" s="74">
        <v>244.35500000000002</v>
      </c>
      <c r="C53" s="74">
        <f>B53/$B$10*100</f>
        <v>1.5219005635992879E-2</v>
      </c>
      <c r="D53" s="74">
        <f>B53/B$40*100</f>
        <v>0.17846957780105993</v>
      </c>
      <c r="E53" s="48"/>
      <c r="F53" s="48"/>
      <c r="G53" s="75">
        <v>1501.8256640000004</v>
      </c>
      <c r="H53" s="74">
        <f>G53/$G$10*100</f>
        <v>8.6366419230548067E-2</v>
      </c>
      <c r="I53" s="74">
        <f>G53/G$40*100</f>
        <v>0.893725201179846</v>
      </c>
      <c r="J53" s="74"/>
      <c r="K53" s="74">
        <f t="shared" si="9"/>
        <v>1257.4706640000004</v>
      </c>
      <c r="L53" s="80">
        <f t="shared" si="10"/>
        <v>5.1460811687913086</v>
      </c>
    </row>
    <row r="54" spans="1:12" ht="38.4" customHeight="1" x14ac:dyDescent="0.3">
      <c r="A54" s="73" t="s">
        <v>52</v>
      </c>
      <c r="B54" s="81">
        <v>92.036538999999991</v>
      </c>
      <c r="C54" s="82">
        <f>B54/$B$10*100</f>
        <v>5.7322526887449736E-3</v>
      </c>
      <c r="D54" s="82">
        <f t="shared" si="11"/>
        <v>6.7220733185737069E-2</v>
      </c>
      <c r="E54" s="82"/>
      <c r="F54" s="63"/>
      <c r="G54" s="82">
        <v>247.73500000000001</v>
      </c>
      <c r="H54" s="74">
        <f>G54/$G$10*100</f>
        <v>1.4246650181149003E-2</v>
      </c>
      <c r="I54" s="74">
        <f t="shared" ref="I54:I57" si="12">G54/G$40*100</f>
        <v>0.14742524250423858</v>
      </c>
      <c r="J54" s="84"/>
      <c r="K54" s="74">
        <f t="shared" si="9"/>
        <v>155.69846100000001</v>
      </c>
      <c r="L54" s="80">
        <f t="shared" si="10"/>
        <v>1.6917026942962301</v>
      </c>
    </row>
    <row r="55" spans="1:12" s="44" customFormat="1" ht="20.100000000000001" customHeight="1" x14ac:dyDescent="0.3">
      <c r="A55" s="69" t="s">
        <v>53</v>
      </c>
      <c r="B55" s="71">
        <v>4538.8329510000003</v>
      </c>
      <c r="C55" s="63">
        <f>B55/$B$10*100</f>
        <v>0.2826892196275877</v>
      </c>
      <c r="D55" s="63">
        <f>B55/B$40*100</f>
        <v>3.3150277279961902</v>
      </c>
      <c r="E55" s="63"/>
      <c r="F55" s="63"/>
      <c r="G55" s="71">
        <v>14698.705092000002</v>
      </c>
      <c r="H55" s="63">
        <f>G55/$G$10*100</f>
        <v>0.84528754338949919</v>
      </c>
      <c r="I55" s="63">
        <f>G55/G$40*100</f>
        <v>8.7470892796188924</v>
      </c>
      <c r="J55" s="63"/>
      <c r="K55" s="63">
        <f t="shared" si="9"/>
        <v>10159.872141000002</v>
      </c>
      <c r="L55" s="72">
        <f t="shared" si="10"/>
        <v>2.2384327096157106</v>
      </c>
    </row>
    <row r="56" spans="1:12" ht="20.100000000000001" customHeight="1" x14ac:dyDescent="0.3">
      <c r="A56" s="69" t="s">
        <v>33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2" s="44" customFormat="1" ht="32.25" customHeight="1" x14ac:dyDescent="0.3">
      <c r="A57" s="86" t="s">
        <v>54</v>
      </c>
      <c r="B57" s="77">
        <v>-698.98881499999993</v>
      </c>
      <c r="C57" s="63">
        <f>B57/$B$10*100</f>
        <v>-4.3534671747993622E-2</v>
      </c>
      <c r="D57" s="63">
        <f>B57/B$40*100</f>
        <v>-0.51052050787057013</v>
      </c>
      <c r="E57" s="63"/>
      <c r="F57" s="63"/>
      <c r="G57" s="71">
        <v>-772.65464599999996</v>
      </c>
      <c r="H57" s="63">
        <f>G57/$G$10*100</f>
        <v>-4.4433529587670363E-2</v>
      </c>
      <c r="I57" s="63">
        <f t="shared" si="12"/>
        <v>-0.45980099121471169</v>
      </c>
      <c r="J57" s="63"/>
      <c r="K57" s="63">
        <f t="shared" si="9"/>
        <v>-73.665831000000026</v>
      </c>
      <c r="L57" s="72">
        <f>G57/B57-1</f>
        <v>0.10538914131265464</v>
      </c>
    </row>
    <row r="58" spans="1:12" s="44" customFormat="1" ht="7.5" customHeight="1" x14ac:dyDescent="0.3">
      <c r="A58" s="87"/>
      <c r="B58" s="88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2" s="29" customFormat="1" ht="21" customHeight="1" thickBot="1" x14ac:dyDescent="0.35">
      <c r="A59" s="89" t="s">
        <v>55</v>
      </c>
      <c r="B59" s="90">
        <f>B12-B40</f>
        <v>-22750.709771659982</v>
      </c>
      <c r="C59" s="91">
        <f>B59/$B$10*100</f>
        <v>-1.4169678551195246</v>
      </c>
      <c r="D59" s="90">
        <v>0</v>
      </c>
      <c r="E59" s="90"/>
      <c r="F59" s="92"/>
      <c r="G59" s="90">
        <f>G12-G40</f>
        <v>-35878.983380059915</v>
      </c>
      <c r="H59" s="91">
        <f>G59/$G$10*100</f>
        <v>-2.0633149335821446</v>
      </c>
      <c r="I59" s="93">
        <v>0</v>
      </c>
      <c r="J59" s="92"/>
      <c r="K59" s="90">
        <f>G59-B59</f>
        <v>-13128.273608399933</v>
      </c>
      <c r="L59" s="94"/>
    </row>
    <row r="60" spans="1:12" s="29" customFormat="1" ht="13.2" customHeight="1" x14ac:dyDescent="0.3">
      <c r="A60" s="95"/>
      <c r="B60" s="63"/>
      <c r="C60" s="96"/>
      <c r="D60" s="63"/>
      <c r="E60" s="63"/>
      <c r="F60" s="85"/>
      <c r="G60" s="63"/>
      <c r="H60" s="96"/>
      <c r="I60" s="77"/>
      <c r="J60" s="85"/>
      <c r="K60" s="63"/>
      <c r="L60" s="43"/>
    </row>
    <row r="61" spans="1:12" ht="20.100000000000001" customHeight="1" x14ac:dyDescent="0.3">
      <c r="G61" s="97"/>
      <c r="H61" s="97"/>
      <c r="I61" s="97"/>
      <c r="J61" s="97"/>
      <c r="K61" s="97"/>
    </row>
    <row r="62" spans="1:12" ht="20.100000000000001" customHeight="1" x14ac:dyDescent="0.3">
      <c r="G62" s="97"/>
      <c r="H62" s="97"/>
      <c r="I62" s="97"/>
      <c r="J62" s="97"/>
      <c r="K62" s="97"/>
    </row>
    <row r="63" spans="1:12" ht="20.100000000000001" customHeight="1" x14ac:dyDescent="0.3">
      <c r="G63" s="97"/>
      <c r="H63" s="97"/>
      <c r="I63" s="97"/>
      <c r="J63" s="97"/>
      <c r="K63" s="97"/>
    </row>
    <row r="64" spans="1:12" ht="20.100000000000001" customHeight="1" x14ac:dyDescent="0.3">
      <c r="G64" s="97"/>
      <c r="H64" s="97"/>
      <c r="I64" s="97"/>
      <c r="J64" s="97"/>
      <c r="K64" s="97"/>
    </row>
    <row r="65" spans="7:11" ht="20.100000000000001" customHeight="1" x14ac:dyDescent="0.3">
      <c r="G65" s="97"/>
      <c r="H65" s="97"/>
      <c r="I65" s="97"/>
      <c r="J65" s="97"/>
      <c r="K65" s="97"/>
    </row>
    <row r="66" spans="7:11" ht="20.100000000000001" customHeight="1" x14ac:dyDescent="0.3">
      <c r="G66" s="97"/>
      <c r="H66" s="97"/>
      <c r="I66" s="97"/>
      <c r="J66" s="97"/>
      <c r="K66" s="97"/>
    </row>
    <row r="67" spans="7:11" ht="20.100000000000001" customHeight="1" x14ac:dyDescent="0.3">
      <c r="G67" s="97"/>
      <c r="H67" s="97"/>
      <c r="I67" s="97"/>
      <c r="J67" s="97"/>
      <c r="K67" s="97"/>
    </row>
    <row r="68" spans="7:11" ht="20.100000000000001" customHeight="1" x14ac:dyDescent="0.3">
      <c r="G68" s="97"/>
      <c r="H68" s="97"/>
      <c r="I68" s="97"/>
      <c r="J68" s="97"/>
      <c r="K68" s="97"/>
    </row>
    <row r="69" spans="7:11" ht="20.100000000000001" customHeight="1" x14ac:dyDescent="0.3">
      <c r="G69" s="97"/>
      <c r="H69" s="97"/>
      <c r="I69" s="97"/>
      <c r="J69" s="97"/>
      <c r="K69" s="97"/>
    </row>
    <row r="70" spans="7:11" ht="20.100000000000001" customHeight="1" x14ac:dyDescent="0.3">
      <c r="G70" s="97"/>
      <c r="H70" s="97"/>
      <c r="I70" s="97"/>
      <c r="J70" s="97"/>
      <c r="K70" s="97"/>
    </row>
    <row r="71" spans="7:11" ht="20.100000000000001" customHeight="1" x14ac:dyDescent="0.3">
      <c r="G71" s="97"/>
      <c r="H71" s="97"/>
      <c r="I71" s="97"/>
      <c r="J71" s="97"/>
      <c r="K71" s="97"/>
    </row>
    <row r="72" spans="7:11" ht="20.100000000000001" customHeight="1" x14ac:dyDescent="0.3">
      <c r="G72" s="97"/>
      <c r="H72" s="97"/>
      <c r="I72" s="97"/>
      <c r="J72" s="97"/>
      <c r="K72" s="97"/>
    </row>
    <row r="73" spans="7:11" ht="20.100000000000001" customHeight="1" x14ac:dyDescent="0.3">
      <c r="G73" s="97"/>
      <c r="H73" s="97"/>
      <c r="I73" s="97"/>
      <c r="J73" s="97"/>
      <c r="K73" s="97"/>
    </row>
    <row r="74" spans="7:11" ht="20.100000000000001" customHeight="1" x14ac:dyDescent="0.3">
      <c r="G74" s="97"/>
      <c r="H74" s="97"/>
      <c r="I74" s="97"/>
      <c r="J74" s="97"/>
      <c r="K74" s="97"/>
    </row>
    <row r="75" spans="7:11" ht="20.100000000000001" customHeight="1" x14ac:dyDescent="0.3">
      <c r="G75" s="97"/>
      <c r="H75" s="97"/>
      <c r="I75" s="97"/>
      <c r="J75" s="97"/>
      <c r="K75" s="97"/>
    </row>
    <row r="76" spans="7:11" ht="20.100000000000001" customHeight="1" x14ac:dyDescent="0.3">
      <c r="G76" s="97"/>
      <c r="H76" s="97"/>
      <c r="I76" s="97"/>
      <c r="J76" s="97"/>
      <c r="K76" s="97"/>
    </row>
    <row r="77" spans="7:11" ht="20.100000000000001" customHeight="1" x14ac:dyDescent="0.3">
      <c r="G77" s="97"/>
      <c r="H77" s="97"/>
      <c r="I77" s="97"/>
      <c r="J77" s="97"/>
      <c r="K77" s="97"/>
    </row>
    <row r="78" spans="7:11" ht="20.100000000000001" customHeight="1" x14ac:dyDescent="0.3">
      <c r="G78" s="97"/>
      <c r="H78" s="97"/>
      <c r="I78" s="97"/>
      <c r="J78" s="97"/>
      <c r="K78" s="97"/>
    </row>
    <row r="79" spans="7:11" ht="20.100000000000001" customHeight="1" x14ac:dyDescent="0.3">
      <c r="G79" s="97"/>
      <c r="H79" s="97"/>
      <c r="I79" s="97"/>
      <c r="J79" s="97"/>
      <c r="K79" s="97"/>
    </row>
    <row r="80" spans="7:11" ht="20.100000000000001" customHeight="1" x14ac:dyDescent="0.3">
      <c r="G80" s="97"/>
      <c r="H80" s="97"/>
      <c r="I80" s="97"/>
      <c r="J80" s="97"/>
      <c r="K80" s="97"/>
    </row>
    <row r="81" spans="7:11" ht="20.100000000000001" customHeight="1" x14ac:dyDescent="0.3">
      <c r="G81" s="97"/>
      <c r="H81" s="97"/>
      <c r="I81" s="97"/>
      <c r="J81" s="97"/>
      <c r="K81" s="97"/>
    </row>
    <row r="82" spans="7:11" ht="20.100000000000001" customHeight="1" x14ac:dyDescent="0.3">
      <c r="G82" s="97"/>
      <c r="H82" s="97"/>
      <c r="I82" s="97"/>
      <c r="J82" s="97"/>
      <c r="K82" s="97"/>
    </row>
    <row r="83" spans="7:11" ht="20.100000000000001" customHeight="1" x14ac:dyDescent="0.3">
      <c r="G83" s="97"/>
      <c r="H83" s="97"/>
      <c r="I83" s="97"/>
      <c r="J83" s="97"/>
      <c r="K83" s="97"/>
    </row>
    <row r="84" spans="7:11" ht="20.100000000000001" customHeight="1" x14ac:dyDescent="0.3">
      <c r="G84" s="97"/>
      <c r="H84" s="97"/>
      <c r="I84" s="97"/>
      <c r="J84" s="97"/>
      <c r="K84" s="97"/>
    </row>
    <row r="85" spans="7:11" ht="20.100000000000001" customHeight="1" x14ac:dyDescent="0.3">
      <c r="G85" s="97"/>
      <c r="H85" s="97"/>
      <c r="I85" s="97"/>
      <c r="J85" s="97"/>
      <c r="K85" s="97"/>
    </row>
    <row r="86" spans="7:11" ht="20.100000000000001" customHeight="1" x14ac:dyDescent="0.3">
      <c r="G86" s="97"/>
      <c r="H86" s="97"/>
      <c r="I86" s="97"/>
      <c r="J86" s="97"/>
      <c r="K86" s="97"/>
    </row>
    <row r="87" spans="7:11" ht="20.100000000000001" customHeight="1" x14ac:dyDescent="0.3">
      <c r="G87" s="97"/>
      <c r="H87" s="97"/>
      <c r="I87" s="97"/>
      <c r="J87" s="97"/>
      <c r="K87" s="97"/>
    </row>
    <row r="88" spans="7:11" ht="20.100000000000001" customHeight="1" x14ac:dyDescent="0.3">
      <c r="G88" s="97"/>
      <c r="H88" s="97"/>
      <c r="I88" s="97"/>
      <c r="J88" s="97"/>
      <c r="K88" s="97"/>
    </row>
    <row r="89" spans="7:11" ht="20.100000000000001" customHeight="1" x14ac:dyDescent="0.3">
      <c r="G89" s="97"/>
      <c r="H89" s="97"/>
      <c r="I89" s="97"/>
      <c r="J89" s="97"/>
      <c r="K89" s="97"/>
    </row>
    <row r="90" spans="7:11" ht="20.100000000000001" customHeight="1" x14ac:dyDescent="0.3">
      <c r="G90" s="97"/>
      <c r="H90" s="97"/>
      <c r="I90" s="97"/>
      <c r="J90" s="97"/>
      <c r="K90" s="97"/>
    </row>
    <row r="91" spans="7:11" ht="20.100000000000001" customHeight="1" x14ac:dyDescent="0.3">
      <c r="G91" s="97"/>
      <c r="H91" s="97"/>
      <c r="I91" s="97"/>
      <c r="J91" s="97"/>
      <c r="K91" s="97"/>
    </row>
    <row r="92" spans="7:11" ht="20.100000000000001" customHeight="1" x14ac:dyDescent="0.3">
      <c r="G92" s="97"/>
      <c r="H92" s="97"/>
      <c r="I92" s="97"/>
      <c r="J92" s="97"/>
      <c r="K92" s="97"/>
    </row>
    <row r="93" spans="7:11" ht="20.100000000000001" customHeight="1" x14ac:dyDescent="0.3">
      <c r="G93" s="97"/>
      <c r="H93" s="97"/>
      <c r="I93" s="97"/>
      <c r="J93" s="97"/>
      <c r="K93" s="97"/>
    </row>
    <row r="94" spans="7:11" ht="20.100000000000001" customHeight="1" x14ac:dyDescent="0.3">
      <c r="G94" s="97"/>
      <c r="H94" s="97"/>
      <c r="I94" s="97"/>
      <c r="J94" s="97"/>
      <c r="K94" s="97"/>
    </row>
    <row r="95" spans="7:11" ht="20.100000000000001" customHeight="1" x14ac:dyDescent="0.3">
      <c r="G95" s="97"/>
      <c r="H95" s="97"/>
      <c r="I95" s="97"/>
      <c r="J95" s="97"/>
      <c r="K95" s="97"/>
    </row>
    <row r="96" spans="7:11" ht="20.100000000000001" customHeight="1" x14ac:dyDescent="0.3">
      <c r="G96" s="97"/>
      <c r="H96" s="97"/>
      <c r="I96" s="97"/>
      <c r="J96" s="97"/>
      <c r="K96" s="97"/>
    </row>
    <row r="97" spans="7:11" ht="20.100000000000001" customHeight="1" x14ac:dyDescent="0.3">
      <c r="G97" s="97"/>
      <c r="H97" s="97"/>
      <c r="I97" s="97"/>
      <c r="J97" s="97"/>
      <c r="K97" s="97"/>
    </row>
    <row r="98" spans="7:11" ht="20.100000000000001" customHeight="1" x14ac:dyDescent="0.3">
      <c r="G98" s="97"/>
      <c r="H98" s="97"/>
      <c r="I98" s="97"/>
      <c r="J98" s="97"/>
      <c r="K98" s="97"/>
    </row>
    <row r="99" spans="7:11" ht="20.100000000000001" customHeight="1" x14ac:dyDescent="0.3">
      <c r="G99" s="97"/>
      <c r="H99" s="97"/>
      <c r="I99" s="97"/>
      <c r="J99" s="97"/>
      <c r="K99" s="97"/>
    </row>
    <row r="100" spans="7:11" ht="20.100000000000001" customHeight="1" x14ac:dyDescent="0.3">
      <c r="G100" s="97"/>
      <c r="H100" s="97"/>
      <c r="I100" s="97"/>
      <c r="J100" s="97"/>
      <c r="K100" s="97"/>
    </row>
    <row r="101" spans="7:11" ht="20.100000000000001" customHeight="1" x14ac:dyDescent="0.3">
      <c r="G101" s="97"/>
      <c r="H101" s="97"/>
      <c r="I101" s="97"/>
      <c r="J101" s="97"/>
      <c r="K101" s="97"/>
    </row>
    <row r="102" spans="7:11" ht="20.100000000000001" customHeight="1" x14ac:dyDescent="0.3">
      <c r="G102" s="97"/>
      <c r="H102" s="97"/>
      <c r="I102" s="97"/>
      <c r="J102" s="97"/>
      <c r="K102" s="97"/>
    </row>
    <row r="103" spans="7:11" ht="20.100000000000001" customHeight="1" x14ac:dyDescent="0.3">
      <c r="G103" s="97"/>
      <c r="H103" s="97"/>
      <c r="I103" s="97"/>
      <c r="J103" s="97"/>
      <c r="K103" s="97"/>
    </row>
    <row r="104" spans="7:11" ht="20.100000000000001" customHeight="1" x14ac:dyDescent="0.3">
      <c r="G104" s="97"/>
      <c r="H104" s="97"/>
      <c r="I104" s="97"/>
      <c r="J104" s="97"/>
      <c r="K104" s="97"/>
    </row>
    <row r="105" spans="7:11" ht="20.100000000000001" customHeight="1" x14ac:dyDescent="0.3">
      <c r="G105" s="97"/>
      <c r="H105" s="97"/>
      <c r="I105" s="97"/>
      <c r="J105" s="97"/>
      <c r="K105" s="97"/>
    </row>
    <row r="106" spans="7:11" ht="20.100000000000001" customHeight="1" x14ac:dyDescent="0.3">
      <c r="G106" s="97"/>
      <c r="H106" s="97"/>
      <c r="I106" s="97"/>
      <c r="J106" s="97"/>
      <c r="K106" s="97"/>
    </row>
    <row r="107" spans="7:11" ht="20.100000000000001" customHeight="1" x14ac:dyDescent="0.3">
      <c r="G107" s="97"/>
      <c r="H107" s="97"/>
      <c r="I107" s="97"/>
      <c r="J107" s="97"/>
      <c r="K107" s="97"/>
    </row>
    <row r="108" spans="7:11" ht="20.100000000000001" customHeight="1" x14ac:dyDescent="0.3">
      <c r="G108" s="97"/>
      <c r="H108" s="97"/>
      <c r="I108" s="97"/>
      <c r="J108" s="97"/>
      <c r="K108" s="97"/>
    </row>
    <row r="109" spans="7:11" ht="20.100000000000001" customHeight="1" x14ac:dyDescent="0.3">
      <c r="G109" s="97"/>
      <c r="H109" s="97"/>
      <c r="I109" s="97"/>
      <c r="J109" s="97"/>
      <c r="K109" s="97"/>
    </row>
    <row r="110" spans="7:11" ht="20.100000000000001" customHeight="1" x14ac:dyDescent="0.3">
      <c r="G110" s="97"/>
      <c r="H110" s="97"/>
      <c r="I110" s="97"/>
      <c r="J110" s="97"/>
      <c r="K110" s="97"/>
    </row>
    <row r="111" spans="7:11" ht="20.100000000000001" customHeight="1" x14ac:dyDescent="0.3">
      <c r="G111" s="97"/>
      <c r="H111" s="97"/>
      <c r="I111" s="97"/>
      <c r="J111" s="97"/>
      <c r="K111" s="97"/>
    </row>
    <row r="112" spans="7:11" ht="20.100000000000001" customHeight="1" x14ac:dyDescent="0.3">
      <c r="G112" s="97"/>
      <c r="H112" s="97"/>
      <c r="I112" s="97"/>
      <c r="J112" s="97"/>
      <c r="K112" s="97"/>
    </row>
    <row r="113" spans="7:11" ht="20.100000000000001" customHeight="1" x14ac:dyDescent="0.3">
      <c r="G113" s="97"/>
      <c r="H113" s="97"/>
      <c r="I113" s="97"/>
      <c r="J113" s="97"/>
      <c r="K113" s="97"/>
    </row>
    <row r="114" spans="7:11" ht="20.100000000000001" customHeight="1" x14ac:dyDescent="0.3">
      <c r="G114" s="97"/>
      <c r="H114" s="97"/>
      <c r="I114" s="97"/>
      <c r="J114" s="97"/>
      <c r="K114" s="97"/>
    </row>
    <row r="115" spans="7:11" ht="20.100000000000001" customHeight="1" x14ac:dyDescent="0.3">
      <c r="G115" s="97"/>
      <c r="H115" s="97"/>
      <c r="I115" s="97"/>
      <c r="J115" s="97"/>
      <c r="K115" s="97"/>
    </row>
    <row r="116" spans="7:11" ht="20.100000000000001" customHeight="1" x14ac:dyDescent="0.3">
      <c r="G116" s="97"/>
      <c r="H116" s="97"/>
      <c r="I116" s="97"/>
      <c r="J116" s="97"/>
      <c r="K116" s="97"/>
    </row>
    <row r="117" spans="7:11" ht="20.100000000000001" customHeight="1" x14ac:dyDescent="0.3">
      <c r="G117" s="97"/>
      <c r="H117" s="97"/>
      <c r="I117" s="97"/>
      <c r="J117" s="97"/>
      <c r="K117" s="97"/>
    </row>
    <row r="118" spans="7:11" ht="20.100000000000001" customHeight="1" x14ac:dyDescent="0.3">
      <c r="G118" s="97"/>
      <c r="H118" s="97"/>
      <c r="I118" s="97"/>
      <c r="J118" s="97"/>
      <c r="K118" s="97"/>
    </row>
    <row r="119" spans="7:11" ht="20.100000000000001" customHeight="1" x14ac:dyDescent="0.3">
      <c r="G119" s="97"/>
      <c r="H119" s="97"/>
      <c r="I119" s="97"/>
      <c r="J119" s="97"/>
      <c r="K119" s="97"/>
    </row>
    <row r="120" spans="7:11" ht="20.100000000000001" customHeight="1" x14ac:dyDescent="0.3">
      <c r="G120" s="97"/>
      <c r="H120" s="97"/>
      <c r="I120" s="97"/>
      <c r="J120" s="97"/>
      <c r="K120" s="97"/>
    </row>
    <row r="121" spans="7:11" ht="20.100000000000001" customHeight="1" x14ac:dyDescent="0.3">
      <c r="G121" s="97"/>
      <c r="H121" s="97"/>
      <c r="I121" s="97"/>
      <c r="J121" s="97"/>
      <c r="K121" s="97"/>
    </row>
    <row r="122" spans="7:11" ht="20.100000000000001" customHeight="1" x14ac:dyDescent="0.3">
      <c r="G122" s="97"/>
      <c r="H122" s="97"/>
      <c r="I122" s="97"/>
      <c r="J122" s="97"/>
      <c r="K122" s="97"/>
    </row>
    <row r="123" spans="7:11" ht="20.100000000000001" customHeight="1" x14ac:dyDescent="0.3">
      <c r="G123" s="97"/>
      <c r="H123" s="97"/>
      <c r="I123" s="97"/>
      <c r="J123" s="97"/>
      <c r="K123" s="97"/>
    </row>
    <row r="124" spans="7:11" ht="20.100000000000001" customHeight="1" x14ac:dyDescent="0.3">
      <c r="G124" s="97"/>
      <c r="H124" s="97"/>
      <c r="I124" s="97"/>
      <c r="J124" s="97"/>
      <c r="K124" s="97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2024-04-24T06:47:52Z</dcterms:created>
  <dcterms:modified xsi:type="dcterms:W3CDTF">2024-04-24T06:52:03Z</dcterms:modified>
</cp:coreProperties>
</file>