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90" yWindow="65521" windowWidth="11520" windowHeight="9945" activeTab="1"/>
  </bookViews>
  <sheets>
    <sheet name="A 1 Sinteza executie trim. I " sheetId="1" r:id="rId1"/>
    <sheet name="Anexa 2 " sheetId="2" r:id="rId2"/>
    <sheet name="A 3 ch personal pe bugete" sheetId="3" r:id="rId3"/>
    <sheet name="A 4 OPC BS p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 localSheetId="0">'A 1 Sinteza executie trim. I '!_Macros_Import_.qbop</definedName>
    <definedName name="_Macros_Import_.qbop" localSheetId="2">'A 3 ch personal pe bugete'!_Macros_Import_.qbop</definedName>
    <definedName name="_Macros_Import_.qbop" localSheetId="3">'A 4 OPC BS p'!_Macros_Import_.qbop</definedName>
    <definedName name="_Macros_Import_.qbop" localSheetId="1">'Anexa 2 '!_Macros_Import_.qbop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 localSheetId="0">WEO '[12]LINK'!$A$1:$A$42</definedName>
    <definedName name="a" localSheetId="2">WEO '[12]LINK'!$A$1:$A$42</definedName>
    <definedName name="a" localSheetId="3">WEO '[12]LINK'!$A$1:$A$42</definedName>
    <definedName name="a" localSheetId="1">WEO '[12]LINK'!$A$1:$A$42</definedName>
    <definedName name="a">WEO '[12]LINK'!$A$1:$A$42</definedName>
    <definedName name="a_11" localSheetId="0">WEO '[12]LINK'!$A$1:$A$42</definedName>
    <definedName name="a_11" localSheetId="2">WEO '[12]LINK'!$A$1:$A$42</definedName>
    <definedName name="a_11" localSheetId="3">WEO '[12]LINK'!$A$1:$A$42</definedName>
    <definedName name="a_11" localSheetId="1">WEO '[12]LINK'!$A$1:$A$42</definedName>
    <definedName name="a_11">WEO '[12]LINK'!$A$1:$A$42</definedName>
    <definedName name="a_14">#REF!</definedName>
    <definedName name="a_15" localSheetId="0">WEO '[12]LINK'!$A$1:$A$42</definedName>
    <definedName name="a_15" localSheetId="2">WEO '[12]LINK'!$A$1:$A$42</definedName>
    <definedName name="a_15" localSheetId="3">WEO '[12]LINK'!$A$1:$A$42</definedName>
    <definedName name="a_15" localSheetId="1">WEO '[12]LINK'!$A$1:$A$42</definedName>
    <definedName name="a_15">WEO '[12]LINK'!$A$1:$A$42</definedName>
    <definedName name="a_17" localSheetId="0">WEO '[12]LINK'!$A$1:$A$42</definedName>
    <definedName name="a_17" localSheetId="2">WEO '[12]LINK'!$A$1:$A$42</definedName>
    <definedName name="a_17" localSheetId="3">WEO '[12]LINK'!$A$1:$A$42</definedName>
    <definedName name="a_17" localSheetId="1">WEO '[12]LINK'!$A$1:$A$42</definedName>
    <definedName name="a_17">WEO '[12]LINK'!$A$1:$A$42</definedName>
    <definedName name="a_2">#REF!</definedName>
    <definedName name="a_20" localSheetId="0">WEO '[12]LINK'!$A$1:$A$42</definedName>
    <definedName name="a_20" localSheetId="2">WEO '[12]LINK'!$A$1:$A$42</definedName>
    <definedName name="a_20" localSheetId="3">WEO '[12]LINK'!$A$1:$A$42</definedName>
    <definedName name="a_20" localSheetId="1">WEO '[12]LINK'!$A$1:$A$42</definedName>
    <definedName name="a_20">WEO '[12]LINK'!$A$1:$A$42</definedName>
    <definedName name="a_22" localSheetId="0">WEO '[12]LINK'!$A$1:$A$42</definedName>
    <definedName name="a_22" localSheetId="2">WEO '[12]LINK'!$A$1:$A$42</definedName>
    <definedName name="a_22" localSheetId="3">WEO '[12]LINK'!$A$1:$A$42</definedName>
    <definedName name="a_22" localSheetId="1">WEO '[12]LINK'!$A$1:$A$42</definedName>
    <definedName name="a_22">WEO '[12]LINK'!$A$1:$A$42</definedName>
    <definedName name="a_24" localSheetId="0">WEO '[12]LINK'!$A$1:$A$42</definedName>
    <definedName name="a_24" localSheetId="2">WEO '[12]LINK'!$A$1:$A$42</definedName>
    <definedName name="a_24" localSheetId="3">WEO '[12]LINK'!$A$1:$A$42</definedName>
    <definedName name="a_24" localSheetId="1">WEO '[12]LINK'!$A$1:$A$42</definedName>
    <definedName name="a_24">WEO '[12]LINK'!$A$1:$A$42</definedName>
    <definedName name="a_25">#REF!</definedName>
    <definedName name="a_28" localSheetId="0">WEO '[12]LINK'!$A$1:$A$42</definedName>
    <definedName name="a_28" localSheetId="2">WEO '[12]LINK'!$A$1:$A$42</definedName>
    <definedName name="a_28" localSheetId="3">WEO '[12]LINK'!$A$1:$A$42</definedName>
    <definedName name="a_28" localSheetId="1">WEO '[12]LINK'!$A$1:$A$42</definedName>
    <definedName name="a_28">WEO '[12]LINK'!$A$1:$A$42</definedName>
    <definedName name="a_37" localSheetId="0">WEO '[12]LINK'!$A$1:$A$42</definedName>
    <definedName name="a_37" localSheetId="2">WEO '[12]LINK'!$A$1:$A$42</definedName>
    <definedName name="a_37" localSheetId="3">WEO '[12]LINK'!$A$1:$A$42</definedName>
    <definedName name="a_37" localSheetId="1">WEO '[12]LINK'!$A$1:$A$42</definedName>
    <definedName name="a_37">WEO '[12]LINK'!$A$1:$A$42</definedName>
    <definedName name="a_38" localSheetId="0">WEO '[12]LINK'!$A$1:$A$42</definedName>
    <definedName name="a_38" localSheetId="2">WEO '[12]LINK'!$A$1:$A$42</definedName>
    <definedName name="a_38" localSheetId="3">WEO '[12]LINK'!$A$1:$A$42</definedName>
    <definedName name="a_38" localSheetId="1">WEO '[12]LINK'!$A$1:$A$42</definedName>
    <definedName name="a_38">WEO '[12]LINK'!$A$1:$A$42</definedName>
    <definedName name="a_46" localSheetId="0">WEO '[12]LINK'!$A$1:$A$42</definedName>
    <definedName name="a_46" localSheetId="2">WEO '[12]LINK'!$A$1:$A$42</definedName>
    <definedName name="a_46" localSheetId="3">WEO '[12]LINK'!$A$1:$A$42</definedName>
    <definedName name="a_46" localSheetId="1">WEO '[12]LINK'!$A$1:$A$42</definedName>
    <definedName name="a_46">WEO '[12]LINK'!$A$1:$A$42</definedName>
    <definedName name="a_47" localSheetId="0">WEO '[12]LINK'!$A$1:$A$42</definedName>
    <definedName name="a_47" localSheetId="2">WEO '[12]LINK'!$A$1:$A$42</definedName>
    <definedName name="a_47" localSheetId="3">WEO '[12]LINK'!$A$1:$A$42</definedName>
    <definedName name="a_47" localSheetId="1">WEO '[12]LINK'!$A$1:$A$42</definedName>
    <definedName name="a_47">WEO '[12]LINK'!$A$1:$A$42</definedName>
    <definedName name="a_49" localSheetId="0">WEO '[12]LINK'!$A$1:$A$42</definedName>
    <definedName name="a_49" localSheetId="2">WEO '[12]LINK'!$A$1:$A$42</definedName>
    <definedName name="a_49" localSheetId="3">WEO '[12]LINK'!$A$1:$A$42</definedName>
    <definedName name="a_49" localSheetId="1">WEO '[12]LINK'!$A$1:$A$42</definedName>
    <definedName name="a_49">WEO '[12]LINK'!$A$1:$A$42</definedName>
    <definedName name="a_54" localSheetId="0">WEO '[12]LINK'!$A$1:$A$42</definedName>
    <definedName name="a_54" localSheetId="2">WEO '[12]LINK'!$A$1:$A$42</definedName>
    <definedName name="a_54" localSheetId="3">WEO '[12]LINK'!$A$1:$A$42</definedName>
    <definedName name="a_54" localSheetId="1">WEO '[12]LINK'!$A$1:$A$42</definedName>
    <definedName name="a_54">WEO '[12]LINK'!$A$1:$A$42</definedName>
    <definedName name="a_55" localSheetId="0">WEO '[12]LINK'!$A$1:$A$42</definedName>
    <definedName name="a_55" localSheetId="2">WEO '[12]LINK'!$A$1:$A$42</definedName>
    <definedName name="a_55" localSheetId="3">WEO '[12]LINK'!$A$1:$A$42</definedName>
    <definedName name="a_55" localSheetId="1">WEO '[12]LINK'!$A$1:$A$42</definedName>
    <definedName name="a_55">WEO '[12]LINK'!$A$1:$A$42</definedName>
    <definedName name="a_56" localSheetId="0">WEO '[12]LINK'!$A$1:$A$42</definedName>
    <definedName name="a_56" localSheetId="2">WEO '[12]LINK'!$A$1:$A$42</definedName>
    <definedName name="a_56" localSheetId="3">WEO '[12]LINK'!$A$1:$A$42</definedName>
    <definedName name="a_56" localSheetId="1">WEO '[12]LINK'!$A$1:$A$42</definedName>
    <definedName name="a_56">WEO '[12]LINK'!$A$1:$A$42</definedName>
    <definedName name="a_57" localSheetId="0">WEO '[12]LINK'!$A$1:$A$42</definedName>
    <definedName name="a_57" localSheetId="2">WEO '[12]LINK'!$A$1:$A$42</definedName>
    <definedName name="a_57" localSheetId="3">WEO '[12]LINK'!$A$1:$A$42</definedName>
    <definedName name="a_57" localSheetId="1">WEO '[12]LINK'!$A$1:$A$42</definedName>
    <definedName name="a_57">WEO '[12]LINK'!$A$1:$A$42</definedName>
    <definedName name="a_61" localSheetId="0">WEO '[12]LINK'!$A$1:$A$42</definedName>
    <definedName name="a_61" localSheetId="2">WEO '[12]LINK'!$A$1:$A$42</definedName>
    <definedName name="a_61" localSheetId="3">WEO '[12]LINK'!$A$1:$A$42</definedName>
    <definedName name="a_61" localSheetId="1">WEO '[12]LINK'!$A$1:$A$42</definedName>
    <definedName name="a_61">WEO '[12]LINK'!$A$1:$A$42</definedName>
    <definedName name="a_64" localSheetId="0">WEO '[12]LINK'!$A$1:$A$42</definedName>
    <definedName name="a_64" localSheetId="2">WEO '[12]LINK'!$A$1:$A$42</definedName>
    <definedName name="a_64" localSheetId="3">WEO '[12]LINK'!$A$1:$A$42</definedName>
    <definedName name="a_64" localSheetId="1">WEO '[12]LINK'!$A$1:$A$42</definedName>
    <definedName name="a_64">WEO '[12]LINK'!$A$1:$A$42</definedName>
    <definedName name="a_65" localSheetId="0">WEO '[12]LINK'!$A$1:$A$42</definedName>
    <definedName name="a_65" localSheetId="2">WEO '[12]LINK'!$A$1:$A$42</definedName>
    <definedName name="a_65" localSheetId="3">WEO '[12]LINK'!$A$1:$A$42</definedName>
    <definedName name="a_65" localSheetId="1">WEO '[12]LINK'!$A$1:$A$42</definedName>
    <definedName name="a_65">WEO '[12]LINK'!$A$1:$A$42</definedName>
    <definedName name="a_66" localSheetId="0">WEO '[12]LINK'!$A$1:$A$42</definedName>
    <definedName name="a_66" localSheetId="2">WEO '[12]LINK'!$A$1:$A$42</definedName>
    <definedName name="a_66" localSheetId="3">WEO '[12]LINK'!$A$1:$A$42</definedName>
    <definedName name="a_66" localSheetId="1">WEO '[12]LINK'!$A$1:$A$42</definedName>
    <definedName name="a_66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 localSheetId="0">'A 1 Sinteza executie trim. I '!atrade</definedName>
    <definedName name="atrade" localSheetId="2">'A 3 ch personal pe bugete'!atrade</definedName>
    <definedName name="atrade" localSheetId="3">'A 4 OPC BS p'!atrade</definedName>
    <definedName name="atrade" localSheetId="1">'Anexa 2 '!atrade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 localSheetId="0">'A 1 Sinteza executie trim. I '!BFLD_DF</definedName>
    <definedName name="BFLD_DF" localSheetId="2">'A 3 ch personal pe bugete'!BFLD_DF</definedName>
    <definedName name="BFLD_DF" localSheetId="3">'A 4 OPC BS p'!BFLD_DF</definedName>
    <definedName name="BFLD_DF" localSheetId="1">'Anexa 2 '!BFLD_DF</definedName>
    <definedName name="BFLD_DF">BFLD_DF</definedName>
    <definedName name="BFLD_DF_11" localSheetId="0">'A 1 Sinteza executie trim. I '!BFLD_DF_11</definedName>
    <definedName name="BFLD_DF_11" localSheetId="2">'A 3 ch personal pe bugete'!BFLD_DF_11</definedName>
    <definedName name="BFLD_DF_11" localSheetId="3">'A 4 OPC BS p'!BFLD_DF_11</definedName>
    <definedName name="BFLD_DF_11" localSheetId="1">'Anexa 2 '!BFLD_DF_11</definedName>
    <definedName name="BFLD_DF_11">BFLD_DF_11</definedName>
    <definedName name="BFLD_DF_14" localSheetId="0">'A 1 Sinteza executie trim. I '!BFLD_DF_14</definedName>
    <definedName name="BFLD_DF_14" localSheetId="2">'A 3 ch personal pe bugete'!BFLD_DF_14</definedName>
    <definedName name="BFLD_DF_14" localSheetId="3">'A 4 OPC BS p'!BFLD_DF_14</definedName>
    <definedName name="BFLD_DF_14" localSheetId="1">'Anexa 2 '!BFLD_DF_14</definedName>
    <definedName name="BFLD_DF_14">BFLD_DF_14</definedName>
    <definedName name="BFLD_DF_20" localSheetId="0">'A 1 Sinteza executie trim. I '!BFLD_DF_20</definedName>
    <definedName name="BFLD_DF_20" localSheetId="2">'A 3 ch personal pe bugete'!BFLD_DF_20</definedName>
    <definedName name="BFLD_DF_20" localSheetId="3">'A 4 OPC BS p'!BFLD_DF_20</definedName>
    <definedName name="BFLD_DF_20" localSheetId="1">'Anexa 2 '!BFLD_DF_20</definedName>
    <definedName name="BFLD_DF_20">BFLD_DF_20</definedName>
    <definedName name="BFLD_DF_24" localSheetId="0">'A 1 Sinteza executie trim. I '!BFLD_DF_24</definedName>
    <definedName name="BFLD_DF_24" localSheetId="2">'A 3 ch personal pe bugete'!BFLD_DF_24</definedName>
    <definedName name="BFLD_DF_24" localSheetId="3">'A 4 OPC BS p'!BFLD_DF_24</definedName>
    <definedName name="BFLD_DF_24" localSheetId="1">'Anexa 2 '!BFLD_DF_24</definedName>
    <definedName name="BFLD_DF_24">BFLD_DF_24</definedName>
    <definedName name="BFLD_DF_25" localSheetId="0">'A 1 Sinteza executie trim. I '!BFLD_DF_25</definedName>
    <definedName name="BFLD_DF_25" localSheetId="2">'A 3 ch personal pe bugete'!BFLD_DF_25</definedName>
    <definedName name="BFLD_DF_25" localSheetId="3">'A 4 OPC BS p'!BFLD_DF_25</definedName>
    <definedName name="BFLD_DF_25" localSheetId="1">'Anexa 2 '!BFLD_DF_25</definedName>
    <definedName name="BFLD_DF_25">BFLD_DF_25</definedName>
    <definedName name="BFLD_DF_28" localSheetId="0">'A 1 Sinteza executie trim. I '!BFLD_DF_28</definedName>
    <definedName name="BFLD_DF_28" localSheetId="2">'A 3 ch personal pe bugete'!BFLD_DF_28</definedName>
    <definedName name="BFLD_DF_28" localSheetId="3">'A 4 OPC BS p'!BFLD_DF_28</definedName>
    <definedName name="BFLD_DF_28" localSheetId="1">'Anexa 2 '!BFLD_DF_28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 localSheetId="0">WEO '[12]LINK'!$A$1:$A$42</definedName>
    <definedName name="chart2" localSheetId="2">WEO '[12]LINK'!$A$1:$A$42</definedName>
    <definedName name="chart2" localSheetId="3">WEO '[12]LINK'!$A$1:$A$42</definedName>
    <definedName name="chart2" localSheetId="1">WEO '[12]LINK'!$A$1:$A$42</definedName>
    <definedName name="chart2">WEO '[12]LINK'!$A$1:$A$42</definedName>
    <definedName name="CHART2_11">#REF!</definedName>
    <definedName name="chart2_15" localSheetId="0">WEO '[12]LINK'!$A$1:$A$42</definedName>
    <definedName name="chart2_15" localSheetId="2">WEO '[12]LINK'!$A$1:$A$42</definedName>
    <definedName name="chart2_15" localSheetId="3">WEO '[12]LINK'!$A$1:$A$42</definedName>
    <definedName name="chart2_15" localSheetId="1">WEO '[12]LINK'!$A$1:$A$42</definedName>
    <definedName name="chart2_15">WEO '[12]LINK'!$A$1:$A$42</definedName>
    <definedName name="chart2_17" localSheetId="0">WEO '[12]LINK'!$A$1:$A$42</definedName>
    <definedName name="chart2_17" localSheetId="2">WEO '[12]LINK'!$A$1:$A$42</definedName>
    <definedName name="chart2_17" localSheetId="3">WEO '[12]LINK'!$A$1:$A$42</definedName>
    <definedName name="chart2_17" localSheetId="1">WEO '[12]LINK'!$A$1:$A$42</definedName>
    <definedName name="chart2_17">WEO '[12]LINK'!$A$1:$A$42</definedName>
    <definedName name="chart2_20" localSheetId="0">WEO '[12]LINK'!$A$1:$A$42</definedName>
    <definedName name="chart2_20" localSheetId="2">WEO '[12]LINK'!$A$1:$A$42</definedName>
    <definedName name="chart2_20" localSheetId="3">WEO '[12]LINK'!$A$1:$A$42</definedName>
    <definedName name="chart2_20" localSheetId="1">WEO '[12]LINK'!$A$1:$A$42</definedName>
    <definedName name="chart2_20">WEO '[12]LINK'!$A$1:$A$42</definedName>
    <definedName name="chart2_22" localSheetId="0">WEO '[12]LINK'!$A$1:$A$42</definedName>
    <definedName name="chart2_22" localSheetId="2">WEO '[12]LINK'!$A$1:$A$42</definedName>
    <definedName name="chart2_22" localSheetId="3">WEO '[12]LINK'!$A$1:$A$42</definedName>
    <definedName name="chart2_22" localSheetId="1">WEO '[12]LINK'!$A$1:$A$42</definedName>
    <definedName name="chart2_22">WEO '[12]LINK'!$A$1:$A$42</definedName>
    <definedName name="chart2_24" localSheetId="0">WEO '[12]LINK'!$A$1:$A$42</definedName>
    <definedName name="chart2_24" localSheetId="2">WEO '[12]LINK'!$A$1:$A$42</definedName>
    <definedName name="chart2_24" localSheetId="3">WEO '[12]LINK'!$A$1:$A$42</definedName>
    <definedName name="chart2_24" localSheetId="1">WEO '[12]LINK'!$A$1:$A$42</definedName>
    <definedName name="chart2_24">WEO '[12]LINK'!$A$1:$A$42</definedName>
    <definedName name="chart2_28" localSheetId="0">WEO '[12]LINK'!$A$1:$A$42</definedName>
    <definedName name="chart2_28" localSheetId="2">WEO '[12]LINK'!$A$1:$A$42</definedName>
    <definedName name="chart2_28" localSheetId="3">WEO '[12]LINK'!$A$1:$A$42</definedName>
    <definedName name="chart2_28" localSheetId="1">WEO '[12]LINK'!$A$1:$A$42</definedName>
    <definedName name="chart2_28">WEO '[12]LINK'!$A$1:$A$42</definedName>
    <definedName name="chart2_37" localSheetId="0">WEO '[12]LINK'!$A$1:$A$42</definedName>
    <definedName name="chart2_37" localSheetId="2">WEO '[12]LINK'!$A$1:$A$42</definedName>
    <definedName name="chart2_37" localSheetId="3">WEO '[12]LINK'!$A$1:$A$42</definedName>
    <definedName name="chart2_37" localSheetId="1">WEO '[12]LINK'!$A$1:$A$42</definedName>
    <definedName name="chart2_37">WEO '[12]LINK'!$A$1:$A$42</definedName>
    <definedName name="chart2_38" localSheetId="0">WEO '[12]LINK'!$A$1:$A$42</definedName>
    <definedName name="chart2_38" localSheetId="2">WEO '[12]LINK'!$A$1:$A$42</definedName>
    <definedName name="chart2_38" localSheetId="3">WEO '[12]LINK'!$A$1:$A$42</definedName>
    <definedName name="chart2_38" localSheetId="1">WEO '[12]LINK'!$A$1:$A$42</definedName>
    <definedName name="chart2_38">WEO '[12]LINK'!$A$1:$A$42</definedName>
    <definedName name="chart2_46" localSheetId="0">WEO '[12]LINK'!$A$1:$A$42</definedName>
    <definedName name="chart2_46" localSheetId="2">WEO '[12]LINK'!$A$1:$A$42</definedName>
    <definedName name="chart2_46" localSheetId="3">WEO '[12]LINK'!$A$1:$A$42</definedName>
    <definedName name="chart2_46" localSheetId="1">WEO '[12]LINK'!$A$1:$A$42</definedName>
    <definedName name="chart2_46">WEO '[12]LINK'!$A$1:$A$42</definedName>
    <definedName name="chart2_47" localSheetId="0">WEO '[12]LINK'!$A$1:$A$42</definedName>
    <definedName name="chart2_47" localSheetId="2">WEO '[12]LINK'!$A$1:$A$42</definedName>
    <definedName name="chart2_47" localSheetId="3">WEO '[12]LINK'!$A$1:$A$42</definedName>
    <definedName name="chart2_47" localSheetId="1">WEO '[12]LINK'!$A$1:$A$42</definedName>
    <definedName name="chart2_47">WEO '[12]LINK'!$A$1:$A$42</definedName>
    <definedName name="chart2_49" localSheetId="0">WEO '[12]LINK'!$A$1:$A$42</definedName>
    <definedName name="chart2_49" localSheetId="2">WEO '[12]LINK'!$A$1:$A$42</definedName>
    <definedName name="chart2_49" localSheetId="3">WEO '[12]LINK'!$A$1:$A$42</definedName>
    <definedName name="chart2_49" localSheetId="1">WEO '[12]LINK'!$A$1:$A$42</definedName>
    <definedName name="chart2_49">WEO '[12]LINK'!$A$1:$A$42</definedName>
    <definedName name="chart2_54" localSheetId="0">WEO '[12]LINK'!$A$1:$A$42</definedName>
    <definedName name="chart2_54" localSheetId="2">WEO '[12]LINK'!$A$1:$A$42</definedName>
    <definedName name="chart2_54" localSheetId="3">WEO '[12]LINK'!$A$1:$A$42</definedName>
    <definedName name="chart2_54" localSheetId="1">WEO '[12]LINK'!$A$1:$A$42</definedName>
    <definedName name="chart2_54">WEO '[12]LINK'!$A$1:$A$42</definedName>
    <definedName name="chart2_55" localSheetId="0">WEO '[12]LINK'!$A$1:$A$42</definedName>
    <definedName name="chart2_55" localSheetId="2">WEO '[12]LINK'!$A$1:$A$42</definedName>
    <definedName name="chart2_55" localSheetId="3">WEO '[12]LINK'!$A$1:$A$42</definedName>
    <definedName name="chart2_55" localSheetId="1">WEO '[12]LINK'!$A$1:$A$42</definedName>
    <definedName name="chart2_55">WEO '[12]LINK'!$A$1:$A$42</definedName>
    <definedName name="chart2_56" localSheetId="0">WEO '[12]LINK'!$A$1:$A$42</definedName>
    <definedName name="chart2_56" localSheetId="2">WEO '[12]LINK'!$A$1:$A$42</definedName>
    <definedName name="chart2_56" localSheetId="3">WEO '[12]LINK'!$A$1:$A$42</definedName>
    <definedName name="chart2_56" localSheetId="1">WEO '[12]LINK'!$A$1:$A$42</definedName>
    <definedName name="chart2_56">WEO '[12]LINK'!$A$1:$A$42</definedName>
    <definedName name="chart2_57" localSheetId="0">WEO '[12]LINK'!$A$1:$A$42</definedName>
    <definedName name="chart2_57" localSheetId="2">WEO '[12]LINK'!$A$1:$A$42</definedName>
    <definedName name="chart2_57" localSheetId="3">WEO '[12]LINK'!$A$1:$A$42</definedName>
    <definedName name="chart2_57" localSheetId="1">WEO '[12]LINK'!$A$1:$A$42</definedName>
    <definedName name="chart2_57">WEO '[12]LINK'!$A$1:$A$42</definedName>
    <definedName name="chart2_61" localSheetId="0">WEO '[12]LINK'!$A$1:$A$42</definedName>
    <definedName name="chart2_61" localSheetId="2">WEO '[12]LINK'!$A$1:$A$42</definedName>
    <definedName name="chart2_61" localSheetId="3">WEO '[12]LINK'!$A$1:$A$42</definedName>
    <definedName name="chart2_61" localSheetId="1">WEO '[12]LINK'!$A$1:$A$42</definedName>
    <definedName name="chart2_61">WEO '[12]LINK'!$A$1:$A$42</definedName>
    <definedName name="chart2_64" localSheetId="0">WEO '[12]LINK'!$A$1:$A$42</definedName>
    <definedName name="chart2_64" localSheetId="2">WEO '[12]LINK'!$A$1:$A$42</definedName>
    <definedName name="chart2_64" localSheetId="3">WEO '[12]LINK'!$A$1:$A$42</definedName>
    <definedName name="chart2_64" localSheetId="1">WEO '[12]LINK'!$A$1:$A$42</definedName>
    <definedName name="chart2_64">WEO '[12]LINK'!$A$1:$A$42</definedName>
    <definedName name="chart2_65" localSheetId="0">WEO '[12]LINK'!$A$1:$A$42</definedName>
    <definedName name="chart2_65" localSheetId="2">WEO '[12]LINK'!$A$1:$A$42</definedName>
    <definedName name="chart2_65" localSheetId="3">WEO '[12]LINK'!$A$1:$A$42</definedName>
    <definedName name="chart2_65" localSheetId="1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 localSheetId="1">WEO '[12]LINK'!$A$1:$A$42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gd" localSheetId="2">'A 3 ch personal pe bugete'!gdgd</definedName>
    <definedName name="gdgd" localSheetId="3">'A 4 OPC BS p'!gdgd</definedName>
    <definedName name="gdgd">gdgd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_36" localSheetId="2">WEO '[12]LINK'!$A$1:$A$42</definedName>
    <definedName name="l_36" localSheetId="3">WEO '[12]LINK'!$A$1:$A$42</definedName>
    <definedName name="l_36">WEO '[12]LINK'!$A$1:$A$42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 localSheetId="0">'A 1 Sinteza executie trim. I '!mflowsa</definedName>
    <definedName name="mflowsa" localSheetId="2">'A 3 ch personal pe bugete'!mflowsa</definedName>
    <definedName name="mflowsa" localSheetId="3">'A 4 OPC BS p'!mflowsa</definedName>
    <definedName name="mflowsa" localSheetId="1">'Anexa 2 '!mflowsa</definedName>
    <definedName name="mflowsa">mflowsa</definedName>
    <definedName name="mflowsq" localSheetId="0">'A 1 Sinteza executie trim. I '!mflowsq</definedName>
    <definedName name="mflowsq" localSheetId="2">'A 3 ch personal pe bugete'!mflowsq</definedName>
    <definedName name="mflowsq" localSheetId="3">'A 4 OPC BS p'!mflowsq</definedName>
    <definedName name="mflowsq" localSheetId="1">'Anexa 2 '!mflowsq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 localSheetId="0">'A 1 Sinteza executie trim. I '!mm</definedName>
    <definedName name="mm" localSheetId="2">'A 3 ch personal pe bugete'!mm</definedName>
    <definedName name="mm" localSheetId="3">'A 4 OPC BS p'!mm</definedName>
    <definedName name="mm" localSheetId="1">'Anexa 2 '!mm</definedName>
    <definedName name="mm">mm</definedName>
    <definedName name="mm_11">'[60]labels'!#REF!</definedName>
    <definedName name="mm_14">'[60]labels'!#REF!</definedName>
    <definedName name="mm_20" localSheetId="0">'A 1 Sinteza executie trim. I '!mm_20</definedName>
    <definedName name="mm_20" localSheetId="2">'A 3 ch personal pe bugete'!mm_20</definedName>
    <definedName name="mm_20" localSheetId="3">'A 4 OPC BS p'!mm_20</definedName>
    <definedName name="mm_20" localSheetId="1">'Anexa 2 '!mm_20</definedName>
    <definedName name="mm_20">mm_20</definedName>
    <definedName name="mm_24" localSheetId="0">'A 1 Sinteza executie trim. I '!mm_24</definedName>
    <definedName name="mm_24" localSheetId="2">'A 3 ch personal pe bugete'!mm_24</definedName>
    <definedName name="mm_24" localSheetId="3">'A 4 OPC BS p'!mm_24</definedName>
    <definedName name="mm_24" localSheetId="1">'Anexa 2 '!mm_24</definedName>
    <definedName name="mm_24">mm_24</definedName>
    <definedName name="mm_25">'[60]labels'!#REF!</definedName>
    <definedName name="mm_28" localSheetId="0">'A 1 Sinteza executie trim. I '!mm_28</definedName>
    <definedName name="mm_28" localSheetId="2">'A 3 ch personal pe bugete'!mm_28</definedName>
    <definedName name="mm_28" localSheetId="3">'A 4 OPC BS p'!mm_28</definedName>
    <definedName name="mm_28" localSheetId="1">'Anexa 2 '!mm_28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 localSheetId="0">'A 1 Sinteza executie trim. I '!mstocksa</definedName>
    <definedName name="mstocksa" localSheetId="2">'A 3 ch personal pe bugete'!mstocksa</definedName>
    <definedName name="mstocksa" localSheetId="3">'A 4 OPC BS p'!mstocksa</definedName>
    <definedName name="mstocksa" localSheetId="1">'Anexa 2 '!mstocksa</definedName>
    <definedName name="mstocksa">mstocksa</definedName>
    <definedName name="mstocksq" localSheetId="0">'A 1 Sinteza executie trim. I '!mstocksq</definedName>
    <definedName name="mstocksq" localSheetId="2">'A 3 ch personal pe bugete'!mstocksq</definedName>
    <definedName name="mstocksq" localSheetId="3">'A 4 OPC BS p'!mstocksq</definedName>
    <definedName name="mstocksq" localSheetId="1">'Anexa 2 '!mstocksq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nen" localSheetId="2">'A 3 ch personal pe bugete'!nenen</definedName>
    <definedName name="nenen" localSheetId="3">'A 4 OPC BS p'!nenen</definedName>
    <definedName name="nenen">nenen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 localSheetId="0">'A 1 Sinteza executie trim. I '!NTDD_RG</definedName>
    <definedName name="NTDD_RG" localSheetId="2">'A 3 ch personal pe bugete'!NTDD_RG</definedName>
    <definedName name="NTDD_RG" localSheetId="3">'A 4 OPC BS p'!NTDD_RG</definedName>
    <definedName name="NTDD_RG" localSheetId="1">'Anexa 2 '!NTDD_RG</definedName>
    <definedName name="NTDD_RG">NTDD_RG</definedName>
    <definedName name="NTDD_RG_11" localSheetId="0">'A 1 Sinteza executie trim. I '!NTDD_RG_11</definedName>
    <definedName name="NTDD_RG_11" localSheetId="2">'A 3 ch personal pe bugete'!NTDD_RG_11</definedName>
    <definedName name="NTDD_RG_11" localSheetId="3">'A 4 OPC BS p'!NTDD_RG_11</definedName>
    <definedName name="NTDD_RG_11" localSheetId="1">'Anexa 2 '!NTDD_RG_11</definedName>
    <definedName name="NTDD_RG_11">NTDD_RG_11</definedName>
    <definedName name="NTDD_RG_14" localSheetId="0">'A 1 Sinteza executie trim. I '!NTDD_RG_14</definedName>
    <definedName name="NTDD_RG_14" localSheetId="2">'A 3 ch personal pe bugete'!NTDD_RG_14</definedName>
    <definedName name="NTDD_RG_14" localSheetId="3">'A 4 OPC BS p'!NTDD_RG_14</definedName>
    <definedName name="NTDD_RG_14" localSheetId="1">'Anexa 2 '!NTDD_RG_14</definedName>
    <definedName name="NTDD_RG_14">NTDD_RG_14</definedName>
    <definedName name="NTDD_RG_20" localSheetId="0">'A 1 Sinteza executie trim. I '!NTDD_RG_20</definedName>
    <definedName name="NTDD_RG_20" localSheetId="2">'A 3 ch personal pe bugete'!NTDD_RG_20</definedName>
    <definedName name="NTDD_RG_20" localSheetId="3">'A 4 OPC BS p'!NTDD_RG_20</definedName>
    <definedName name="NTDD_RG_20" localSheetId="1">'Anexa 2 '!NTDD_RG_20</definedName>
    <definedName name="NTDD_RG_20">NTDD_RG_20</definedName>
    <definedName name="NTDD_RG_24" localSheetId="0">'A 1 Sinteza executie trim. I '!NTDD_RG_24</definedName>
    <definedName name="NTDD_RG_24" localSheetId="2">'A 3 ch personal pe bugete'!NTDD_RG_24</definedName>
    <definedName name="NTDD_RG_24" localSheetId="3">'A 4 OPC BS p'!NTDD_RG_24</definedName>
    <definedName name="NTDD_RG_24" localSheetId="1">'Anexa 2 '!NTDD_RG_24</definedName>
    <definedName name="NTDD_RG_24">NTDD_RG_24</definedName>
    <definedName name="NTDD_RG_25" localSheetId="0">'A 1 Sinteza executie trim. I '!NTDD_RG_25</definedName>
    <definedName name="NTDD_RG_25" localSheetId="2">'A 3 ch personal pe bugete'!NTDD_RG_25</definedName>
    <definedName name="NTDD_RG_25" localSheetId="3">'A 4 OPC BS p'!NTDD_RG_25</definedName>
    <definedName name="NTDD_RG_25" localSheetId="1">'Anexa 2 '!NTDD_RG_25</definedName>
    <definedName name="NTDD_RG_25">NTDD_RG_25</definedName>
    <definedName name="NTDD_RG_28" localSheetId="0">'A 1 Sinteza executie trim. I '!NTDD_RG_28</definedName>
    <definedName name="NTDD_RG_28" localSheetId="2">'A 3 ch personal pe bugete'!NTDD_RG_28</definedName>
    <definedName name="NTDD_RG_28" localSheetId="3">'A 4 OPC BS p'!NTDD_RG_28</definedName>
    <definedName name="NTDD_RG_28" localSheetId="1">'Anexa 2 '!NTDD_RG_28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 localSheetId="0">'A 1 Sinteza executie trim. I '!OnShow</definedName>
    <definedName name="OnShow" localSheetId="2">'A 3 ch personal pe bugete'!OnShow</definedName>
    <definedName name="OnShow" localSheetId="3">'A 4 OPC BS p'!OnShow</definedName>
    <definedName name="OnShow" localSheetId="1">'Anexa 2 '!OnShow</definedName>
    <definedName name="OnShow">OnShow</definedName>
    <definedName name="OnShow_20" localSheetId="0">'A 1 Sinteza executie trim. I '!OnShow_20</definedName>
    <definedName name="OnShow_20" localSheetId="2">'A 3 ch personal pe bugete'!OnShow_20</definedName>
    <definedName name="OnShow_20" localSheetId="3">'A 4 OPC BS p'!OnShow_20</definedName>
    <definedName name="OnShow_20" localSheetId="1">'Anexa 2 '!OnShow_20</definedName>
    <definedName name="OnShow_20">OnShow_20</definedName>
    <definedName name="OnShow_24" localSheetId="0">'A 1 Sinteza executie trim. I '!OnShow_24</definedName>
    <definedName name="OnShow_24" localSheetId="2">'A 3 ch personal pe bugete'!OnShow_24</definedName>
    <definedName name="OnShow_24" localSheetId="3">'A 4 OPC BS p'!OnShow_24</definedName>
    <definedName name="OnShow_24" localSheetId="1">'Anexa 2 '!OnShow_24</definedName>
    <definedName name="OnShow_24">OnShow_24</definedName>
    <definedName name="OnShow_28" localSheetId="0">'A 1 Sinteza executie trim. I '!OnShow_28</definedName>
    <definedName name="OnShow_28" localSheetId="2">'A 3 ch personal pe bugete'!OnShow_28</definedName>
    <definedName name="OnShow_28" localSheetId="3">'A 4 OPC BS p'!OnShow_28</definedName>
    <definedName name="OnShow_28" localSheetId="1">'Anexa 2 '!OnShow_28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'A 1 Sinteza executie trim. I '!$A$1:$F$19</definedName>
    <definedName name="_xlnm.Print_Area" localSheetId="2">'A 3 ch personal pe bugete'!$A$2:$L$14</definedName>
    <definedName name="_xlnm.Print_Area" localSheetId="3">'A 4 OPC BS p'!$A$1:$H$61</definedName>
    <definedName name="_xlnm.Print_Area" localSheetId="1">'Anexa 2 '!$A$2:$I$55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1">'Anexa 2 '!$4:$9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qq" localSheetId="2">WEO '[12]LINK'!$A$1:$A$42</definedName>
    <definedName name="qqq" localSheetId="3">WEO '[12]LINK'!$A$1:$A$42</definedName>
    <definedName name="qqq">WEO '[12]LINK'!$A$1:$A$42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 localSheetId="1">WEO '[12]LINK'!$A$1:$A$42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q" localSheetId="2">WEO '[12]LINK'!$A$1:$A$42</definedName>
    <definedName name="rqq" localSheetId="3">WEO '[12]LINK'!$A$1:$A$42</definedName>
    <definedName name="rqq">WEO '[12]LINK'!$A$1:$A$42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" localSheetId="2">WEO '[12]LINK'!$A$1:$A$42</definedName>
    <definedName name="w" localSheetId="3">WEO '[12]LINK'!$A$1:$A$42</definedName>
    <definedName name="w">WEO '[12]LINK'!$A$1:$A$42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eq" localSheetId="2">WEO '[12]LINK'!$A$1:$A$42</definedName>
    <definedName name="weq" localSheetId="3">WEO '[12]LINK'!$A$1:$A$42</definedName>
    <definedName name="weq">WEO '[12]LINK'!$A$1:$A$42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 localSheetId="0">WEO '[12]LINK'!$A$1:$A$42</definedName>
    <definedName name="xxWRS_1" localSheetId="2">WEO '[12]LINK'!$A$1:$A$42</definedName>
    <definedName name="xxWRS_1" localSheetId="3">WEO '[12]LINK'!$A$1:$A$42</definedName>
    <definedName name="xxWRS_1" localSheetId="1">WEO '[12]LINK'!$A$1:$A$42</definedName>
    <definedName name="xxWRS_1">WEO '[12]LINK'!$A$1:$A$42</definedName>
    <definedName name="xxWRS_1_15" localSheetId="0">WEO '[12]LINK'!$A$1:$A$42</definedName>
    <definedName name="xxWRS_1_15" localSheetId="2">WEO '[12]LINK'!$A$1:$A$42</definedName>
    <definedName name="xxWRS_1_15" localSheetId="3">WEO '[12]LINK'!$A$1:$A$42</definedName>
    <definedName name="xxWRS_1_15" localSheetId="1">WEO '[12]LINK'!$A$1:$A$42</definedName>
    <definedName name="xxWRS_1_15">WEO '[12]LINK'!$A$1:$A$42</definedName>
    <definedName name="xxWRS_1_17" localSheetId="0">WEO '[12]LINK'!$A$1:$A$42</definedName>
    <definedName name="xxWRS_1_17" localSheetId="2">WEO '[12]LINK'!$A$1:$A$42</definedName>
    <definedName name="xxWRS_1_17" localSheetId="3">WEO '[12]LINK'!$A$1:$A$42</definedName>
    <definedName name="xxWRS_1_17" localSheetId="1">WEO '[12]LINK'!$A$1:$A$42</definedName>
    <definedName name="xxWRS_1_17">WEO '[12]LINK'!$A$1:$A$42</definedName>
    <definedName name="xxWRS_1_2">#REF!</definedName>
    <definedName name="xxWRS_1_20" localSheetId="0">WEO '[12]LINK'!$A$1:$A$42</definedName>
    <definedName name="xxWRS_1_20" localSheetId="2">WEO '[12]LINK'!$A$1:$A$42</definedName>
    <definedName name="xxWRS_1_20" localSheetId="3">WEO '[12]LINK'!$A$1:$A$42</definedName>
    <definedName name="xxWRS_1_20" localSheetId="1">WEO '[12]LINK'!$A$1:$A$42</definedName>
    <definedName name="xxWRS_1_20">WEO '[12]LINK'!$A$1:$A$42</definedName>
    <definedName name="xxWRS_1_22" localSheetId="0">WEO '[12]LINK'!$A$1:$A$42</definedName>
    <definedName name="xxWRS_1_22" localSheetId="2">WEO '[12]LINK'!$A$1:$A$42</definedName>
    <definedName name="xxWRS_1_22" localSheetId="3">WEO '[12]LINK'!$A$1:$A$42</definedName>
    <definedName name="xxWRS_1_22" localSheetId="1">WEO '[12]LINK'!$A$1:$A$42</definedName>
    <definedName name="xxWRS_1_22">WEO '[12]LINK'!$A$1:$A$42</definedName>
    <definedName name="xxWRS_1_24" localSheetId="0">WEO '[12]LINK'!$A$1:$A$42</definedName>
    <definedName name="xxWRS_1_24" localSheetId="2">WEO '[12]LINK'!$A$1:$A$42</definedName>
    <definedName name="xxWRS_1_24" localSheetId="3">WEO '[12]LINK'!$A$1:$A$42</definedName>
    <definedName name="xxWRS_1_24" localSheetId="1">WEO '[12]LINK'!$A$1:$A$42</definedName>
    <definedName name="xxWRS_1_24">WEO '[12]LINK'!$A$1:$A$42</definedName>
    <definedName name="xxWRS_1_28" localSheetId="0">WEO '[12]LINK'!$A$1:$A$42</definedName>
    <definedName name="xxWRS_1_28" localSheetId="2">WEO '[12]LINK'!$A$1:$A$42</definedName>
    <definedName name="xxWRS_1_28" localSheetId="3">WEO '[12]LINK'!$A$1:$A$42</definedName>
    <definedName name="xxWRS_1_28" localSheetId="1">WEO '[12]LINK'!$A$1:$A$42</definedName>
    <definedName name="xxWRS_1_28">WEO '[12]LINK'!$A$1:$A$42</definedName>
    <definedName name="xxWRS_1_37" localSheetId="0">WEO '[12]LINK'!$A$1:$A$42</definedName>
    <definedName name="xxWRS_1_37" localSheetId="2">WEO '[12]LINK'!$A$1:$A$42</definedName>
    <definedName name="xxWRS_1_37" localSheetId="3">WEO '[12]LINK'!$A$1:$A$42</definedName>
    <definedName name="xxWRS_1_37" localSheetId="1">WEO '[12]LINK'!$A$1:$A$42</definedName>
    <definedName name="xxWRS_1_37">WEO '[12]LINK'!$A$1:$A$42</definedName>
    <definedName name="xxWRS_1_38" localSheetId="0">WEO '[12]LINK'!$A$1:$A$42</definedName>
    <definedName name="xxWRS_1_38" localSheetId="2">WEO '[12]LINK'!$A$1:$A$42</definedName>
    <definedName name="xxWRS_1_38" localSheetId="3">WEO '[12]LINK'!$A$1:$A$42</definedName>
    <definedName name="xxWRS_1_38" localSheetId="1">WEO '[12]LINK'!$A$1:$A$42</definedName>
    <definedName name="xxWRS_1_38">WEO '[12]LINK'!$A$1:$A$42</definedName>
    <definedName name="xxWRS_1_46" localSheetId="0">WEO '[12]LINK'!$A$1:$A$42</definedName>
    <definedName name="xxWRS_1_46" localSheetId="2">WEO '[12]LINK'!$A$1:$A$42</definedName>
    <definedName name="xxWRS_1_46" localSheetId="3">WEO '[12]LINK'!$A$1:$A$42</definedName>
    <definedName name="xxWRS_1_46" localSheetId="1">WEO '[12]LINK'!$A$1:$A$42</definedName>
    <definedName name="xxWRS_1_46">WEO '[12]LINK'!$A$1:$A$42</definedName>
    <definedName name="xxWRS_1_47" localSheetId="0">WEO '[12]LINK'!$A$1:$A$42</definedName>
    <definedName name="xxWRS_1_47" localSheetId="2">WEO '[12]LINK'!$A$1:$A$42</definedName>
    <definedName name="xxWRS_1_47" localSheetId="3">WEO '[12]LINK'!$A$1:$A$42</definedName>
    <definedName name="xxWRS_1_47" localSheetId="1">WEO '[12]LINK'!$A$1:$A$42</definedName>
    <definedName name="xxWRS_1_47">WEO '[12]LINK'!$A$1:$A$42</definedName>
    <definedName name="xxWRS_1_49" localSheetId="0">WEO '[12]LINK'!$A$1:$A$42</definedName>
    <definedName name="xxWRS_1_49" localSheetId="2">WEO '[12]LINK'!$A$1:$A$42</definedName>
    <definedName name="xxWRS_1_49" localSheetId="3">WEO '[12]LINK'!$A$1:$A$42</definedName>
    <definedName name="xxWRS_1_49" localSheetId="1">WEO '[12]LINK'!$A$1:$A$42</definedName>
    <definedName name="xxWRS_1_49">WEO '[12]LINK'!$A$1:$A$42</definedName>
    <definedName name="xxWRS_1_54" localSheetId="0">WEO '[12]LINK'!$A$1:$A$42</definedName>
    <definedName name="xxWRS_1_54" localSheetId="2">WEO '[12]LINK'!$A$1:$A$42</definedName>
    <definedName name="xxWRS_1_54" localSheetId="3">WEO '[12]LINK'!$A$1:$A$42</definedName>
    <definedName name="xxWRS_1_54" localSheetId="1">WEO '[12]LINK'!$A$1:$A$42</definedName>
    <definedName name="xxWRS_1_54">WEO '[12]LINK'!$A$1:$A$42</definedName>
    <definedName name="xxWRS_1_55" localSheetId="0">WEO '[12]LINK'!$A$1:$A$42</definedName>
    <definedName name="xxWRS_1_55" localSheetId="2">WEO '[12]LINK'!$A$1:$A$42</definedName>
    <definedName name="xxWRS_1_55" localSheetId="3">WEO '[12]LINK'!$A$1:$A$42</definedName>
    <definedName name="xxWRS_1_55" localSheetId="1">WEO '[12]LINK'!$A$1:$A$42</definedName>
    <definedName name="xxWRS_1_55">WEO '[12]LINK'!$A$1:$A$42</definedName>
    <definedName name="xxWRS_1_56" localSheetId="0">WEO '[12]LINK'!$A$1:$A$42</definedName>
    <definedName name="xxWRS_1_56" localSheetId="2">WEO '[12]LINK'!$A$1:$A$42</definedName>
    <definedName name="xxWRS_1_56" localSheetId="3">WEO '[12]LINK'!$A$1:$A$42</definedName>
    <definedName name="xxWRS_1_56" localSheetId="1">WEO '[12]LINK'!$A$1:$A$42</definedName>
    <definedName name="xxWRS_1_56">WEO '[12]LINK'!$A$1:$A$42</definedName>
    <definedName name="xxWRS_1_57" localSheetId="0">WEO '[12]LINK'!$A$1:$A$42</definedName>
    <definedName name="xxWRS_1_57" localSheetId="2">WEO '[12]LINK'!$A$1:$A$42</definedName>
    <definedName name="xxWRS_1_57" localSheetId="3">WEO '[12]LINK'!$A$1:$A$42</definedName>
    <definedName name="xxWRS_1_57" localSheetId="1">WEO '[12]LINK'!$A$1:$A$42</definedName>
    <definedName name="xxWRS_1_57">WEO '[12]LINK'!$A$1:$A$42</definedName>
    <definedName name="xxWRS_1_61" localSheetId="0">WEO '[12]LINK'!$A$1:$A$42</definedName>
    <definedName name="xxWRS_1_61" localSheetId="2">WEO '[12]LINK'!$A$1:$A$42</definedName>
    <definedName name="xxWRS_1_61" localSheetId="3">WEO '[12]LINK'!$A$1:$A$42</definedName>
    <definedName name="xxWRS_1_61" localSheetId="1">WEO '[12]LINK'!$A$1:$A$42</definedName>
    <definedName name="xxWRS_1_61">WEO '[12]LINK'!$A$1:$A$42</definedName>
    <definedName name="xxWRS_1_63" localSheetId="0">WEO '[12]LINK'!$A$1:$A$42</definedName>
    <definedName name="xxWRS_1_63" localSheetId="2">WEO '[12]LINK'!$A$1:$A$42</definedName>
    <definedName name="xxWRS_1_63" localSheetId="3">WEO '[12]LINK'!$A$1:$A$42</definedName>
    <definedName name="xxWRS_1_63" localSheetId="1">WEO '[12]LINK'!$A$1:$A$42</definedName>
    <definedName name="xxWRS_1_63">WEO '[12]LINK'!$A$1:$A$42</definedName>
    <definedName name="xxWRS_1_64" localSheetId="0">WEO '[12]LINK'!$A$1:$A$42</definedName>
    <definedName name="xxWRS_1_64" localSheetId="2">WEO '[12]LINK'!$A$1:$A$42</definedName>
    <definedName name="xxWRS_1_64" localSheetId="3">WEO '[12]LINK'!$A$1:$A$42</definedName>
    <definedName name="xxWRS_1_64" localSheetId="1">WEO '[12]LINK'!$A$1:$A$42</definedName>
    <definedName name="xxWRS_1_64">WEO '[12]LINK'!$A$1:$A$42</definedName>
    <definedName name="xxWRS_1_65" localSheetId="0">WEO '[12]LINK'!$A$1:$A$42</definedName>
    <definedName name="xxWRS_1_65" localSheetId="2">WEO '[12]LINK'!$A$1:$A$42</definedName>
    <definedName name="xxWRS_1_65" localSheetId="3">WEO '[12]LINK'!$A$1:$A$42</definedName>
    <definedName name="xxWRS_1_65" localSheetId="1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<sst xmlns="http://schemas.openxmlformats.org/spreadsheetml/2006/main" count="182" uniqueCount="169">
  <si>
    <t xml:space="preserve">   </t>
  </si>
  <si>
    <t xml:space="preserve">    </t>
  </si>
  <si>
    <t>mil.lei</t>
  </si>
  <si>
    <t>% din PIB</t>
  </si>
  <si>
    <t>% din total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</si>
  <si>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</si>
  <si>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</si>
  <si>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</si>
  <si>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</si>
  <si>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</si>
  <si>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</si>
  <si>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</si>
  <si>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</si>
  <si>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</si>
  <si>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</si>
  <si>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</si>
  <si>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</si>
  <si>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</si>
  <si>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</si>
  <si>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</si>
  <si>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</si>
  <si>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</si>
  <si>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</si>
  <si>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</si>
  <si>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</si>
  <si>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</si>
  <si>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</si>
  <si>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</si>
  <si>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</si>
  <si>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</si>
  <si>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</si>
  <si>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</si>
  <si>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</si>
  <si>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</si>
  <si>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</si>
  <si>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</si>
  <si>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</si>
  <si>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                     finantare rambursabila</t>
  </si>
  <si>
    <t>Cheltuieli de capital</t>
  </si>
  <si>
    <t>EXCEDENT(+) / DEFICIT(-)</t>
  </si>
  <si>
    <t>Anexa  nr. 1</t>
  </si>
  <si>
    <t xml:space="preserve">Bugetul general consolidat </t>
  </si>
  <si>
    <t xml:space="preserve"> -milioane lei-</t>
  </si>
  <si>
    <t>Venituri</t>
  </si>
  <si>
    <t>Cheltuieli</t>
  </si>
  <si>
    <t>Deficit</t>
  </si>
  <si>
    <t>3=1-2</t>
  </si>
  <si>
    <t>7=4-1</t>
  </si>
  <si>
    <t>8=5-2</t>
  </si>
  <si>
    <t>9=6-3</t>
  </si>
  <si>
    <t>% din total program anual</t>
  </si>
  <si>
    <t>Anexa nr. 3</t>
  </si>
  <si>
    <t>Cheltuielile de personal ale bugetului general consolidat</t>
  </si>
  <si>
    <t>milioane lei</t>
  </si>
  <si>
    <t>Indicator</t>
  </si>
  <si>
    <t>Semestrul I iniţial</t>
  </si>
  <si>
    <t>Semestrul I actualizat</t>
  </si>
  <si>
    <t>Executie semestrul I</t>
  </si>
  <si>
    <t>Ramas de utilizat semestrul I</t>
  </si>
  <si>
    <t>Executie trimestrul I (%)</t>
  </si>
  <si>
    <t>Buget de stat</t>
  </si>
  <si>
    <t>Bugetul asigurărilor sociale de stat</t>
  </si>
  <si>
    <t>Bugetul asigurărilor pentru şomaj</t>
  </si>
  <si>
    <t>Bugetul Fondului Naţional Unic de Asigurări Sociale de Sănătate</t>
  </si>
  <si>
    <t>Bugetul general centralizat al unităţilor administrativ teritoriale</t>
  </si>
  <si>
    <t>Bugetul instituţiilor/activităţilor finanţate integral şi/sau parţial din venituri proprii</t>
  </si>
  <si>
    <t>Alte bugete componente ale bugetului general consolidat</t>
  </si>
  <si>
    <t>Total buget general consolidat</t>
  </si>
  <si>
    <t xml:space="preserve">Anexa nr. 2 </t>
  </si>
  <si>
    <t>Anexa nr. 4</t>
  </si>
  <si>
    <t xml:space="preserve">BUGET DE STAT </t>
  </si>
  <si>
    <t>Cod ind.</t>
  </si>
  <si>
    <t>Denumirea ordonatorului principal de credite</t>
  </si>
  <si>
    <t>A</t>
  </si>
  <si>
    <t>B</t>
  </si>
  <si>
    <t>2</t>
  </si>
  <si>
    <t>4</t>
  </si>
  <si>
    <t>5</t>
  </si>
  <si>
    <t>6=5/4*100</t>
  </si>
  <si>
    <t xml:space="preserve">-milioane lei- </t>
  </si>
  <si>
    <t>mii lei</t>
  </si>
  <si>
    <t>Autoritatea pentru Administrarea Activelor Statului</t>
  </si>
  <si>
    <t xml:space="preserve">         EXECUŢIA BUGETULUI GENERAL CONSOLIDAT   </t>
  </si>
  <si>
    <t>Execuţie trim. I</t>
  </si>
  <si>
    <t>% din program trim.I</t>
  </si>
  <si>
    <t>(%)</t>
  </si>
  <si>
    <t>Sume primite de la UE/alti donatori in contul platilor efectuate si prefinantari aferente cadrului financiar 2014-2020</t>
  </si>
  <si>
    <t>Alte sume primite de la UE pentru programele operationale finantate in cadrul obiectivului convergenta</t>
  </si>
  <si>
    <t>Proiecte cu finantare din fonduri externe nerambursabile aferente cadrului financiar 2014-2020</t>
  </si>
  <si>
    <t xml:space="preserve">Consiliul Legislativ </t>
  </si>
  <si>
    <t xml:space="preserve">Curtea de Conturi </t>
  </si>
  <si>
    <t xml:space="preserve">Avocatul Poporului </t>
  </si>
  <si>
    <t xml:space="preserve">Secretariatul General al Guvernului </t>
  </si>
  <si>
    <t xml:space="preserve">Ministerul Afacerilor Externe </t>
  </si>
  <si>
    <t xml:space="preserve">Ministerul Afacerilor Interne </t>
  </si>
  <si>
    <t xml:space="preserve">Ministerul Public </t>
  </si>
  <si>
    <t xml:space="preserve">Consiliul Superior al Magistraturii </t>
  </si>
  <si>
    <t xml:space="preserve">Administrația Prezidentială </t>
  </si>
  <si>
    <t xml:space="preserve">Senatul României </t>
  </si>
  <si>
    <t xml:space="preserve">Camera Deputaților </t>
  </si>
  <si>
    <t xml:space="preserve">Inalta Curte de Casație și Justiție </t>
  </si>
  <si>
    <t xml:space="preserve">Curtea Constituțională </t>
  </si>
  <si>
    <t xml:space="preserve">Consiliul Concurenței </t>
  </si>
  <si>
    <t xml:space="preserve">Consiliul Național pentru Studierea Arhivelor Securității </t>
  </si>
  <si>
    <t xml:space="preserve">Consiliul Național al Audiovizualului </t>
  </si>
  <si>
    <t xml:space="preserve">Ministerul Justiției </t>
  </si>
  <si>
    <t xml:space="preserve">Ministerul Apărării Naționale </t>
  </si>
  <si>
    <t xml:space="preserve">Ministerul Agriculturii și Dezvoltării Rurale </t>
  </si>
  <si>
    <t xml:space="preserve">Ministerul Sănătății </t>
  </si>
  <si>
    <t xml:space="preserve">Agenția Națională de Integritate </t>
  </si>
  <si>
    <t xml:space="preserve">Serviciul Român de Informații </t>
  </si>
  <si>
    <t xml:space="preserve">Serviciul de Informații Externe </t>
  </si>
  <si>
    <t xml:space="preserve">Serviciul de Protecție și Pază </t>
  </si>
  <si>
    <t xml:space="preserve">Serviciul de Telecomunicații Speciale </t>
  </si>
  <si>
    <t xml:space="preserve">Academia Română </t>
  </si>
  <si>
    <t xml:space="preserve">Autoritatea Națională Sanitară Veterinară și pentru Siguranța Alimentelor </t>
  </si>
  <si>
    <t xml:space="preserve">Secretariatul de stat pentru recunoașterea meritelor luptătorilor împotriva regimului comunist instaurat în România în perioada 1945 - 1989 </t>
  </si>
  <si>
    <t xml:space="preserve">Oficiul Registrului Național al Informațiilor Secrete de Stat </t>
  </si>
  <si>
    <t xml:space="preserve">Consiliul Național pentru Combaterea Discriminării </t>
  </si>
  <si>
    <t xml:space="preserve">Agentia Națională de Presă AGERPRES </t>
  </si>
  <si>
    <t xml:space="preserve">Institutul Cultural Român </t>
  </si>
  <si>
    <t xml:space="preserve">Autoritatea Electorală Permanentă </t>
  </si>
  <si>
    <t xml:space="preserve">Autoritatea Națională de Supraveghere a Prelucrării Datelor cu Caracter Personal </t>
  </si>
  <si>
    <t xml:space="preserve">Consiliul Economic și Social </t>
  </si>
  <si>
    <t>Consiliul Național de Soluționare a Contestațiilor</t>
  </si>
  <si>
    <t>Autoritatea Națională pentru Restituirea Proprietăților</t>
  </si>
  <si>
    <t>Consiliul de monitorizare a implementării Convenției</t>
  </si>
  <si>
    <t xml:space="preserve">         PIB* - milioane lei  </t>
  </si>
  <si>
    <t>Ministerul Mediului, Apelor si Pădurilor</t>
  </si>
  <si>
    <t xml:space="preserve">Ministerul Culturii </t>
  </si>
  <si>
    <t xml:space="preserve">Plati efectuate in anii precedenti si recuperate in anul curent </t>
  </si>
  <si>
    <t>TOTAL - program anual**</t>
  </si>
  <si>
    <t>Ministerul Dezvoltării, Lucrărilor Publice și Administrației</t>
  </si>
  <si>
    <t>Ministerul Finanțelor</t>
  </si>
  <si>
    <t xml:space="preserve">Ministerul Transporturilor și Infrastructurii  </t>
  </si>
  <si>
    <t>Ministerul Educaţiei</t>
  </si>
  <si>
    <t>Ministerul Energiei</t>
  </si>
  <si>
    <t xml:space="preserve">Ministerul Investițiilor și Proiectelor Europene </t>
  </si>
  <si>
    <t>Academia Oamenilor de Știință din România</t>
  </si>
  <si>
    <r>
      <t xml:space="preserve"> </t>
    </r>
    <r>
      <rPr>
        <b/>
        <sz val="12"/>
        <color indexed="8"/>
        <rFont val="Tahoma"/>
        <family val="2"/>
      </rPr>
      <t>TOTAL din care:</t>
    </r>
  </si>
  <si>
    <t xml:space="preserve"> </t>
  </si>
  <si>
    <t>Ministerul Muncii și Solidarității Sociale</t>
  </si>
  <si>
    <t>Ministerul Cercetării, Inovării și Digitalizării</t>
  </si>
  <si>
    <t>Ministerul Familiei, Tineretului si Egalitatii de Sanse</t>
  </si>
  <si>
    <t>Sume aferente asistentei financiare nerambursabile alocate pentru PNRR</t>
  </si>
  <si>
    <t>Proiecte cu finantare din sumele reprezentand asistenta financiara nerambursabila aferenta PNRR</t>
  </si>
  <si>
    <t>Fonduri de rezervă</t>
  </si>
  <si>
    <t>Proiecte cu finantare din sumele aferente componentei de imprumut a PNRR</t>
  </si>
  <si>
    <t>PIB*</t>
  </si>
  <si>
    <t>* PIB actualizat conform prognozei de iarnă a Comisiei Nationale de Strategie și Prognoză</t>
  </si>
  <si>
    <t xml:space="preserve">   -pe anul 2024 -</t>
  </si>
  <si>
    <t>**program actualizat 31 martie 2024</t>
  </si>
  <si>
    <t>Program trim. I 2024 actualizat**</t>
  </si>
  <si>
    <t>Realizari trim. I 2024</t>
  </si>
  <si>
    <t>Grad de realizare trim.I 2024</t>
  </si>
  <si>
    <t>**program actualizat la data de 31 martie 2024</t>
  </si>
  <si>
    <t xml:space="preserve">Venituri suplimentare incasate din digitalizare                   </t>
  </si>
  <si>
    <t>Program 2024
iniţial</t>
  </si>
  <si>
    <t>Program           2024 
actualizat</t>
  </si>
  <si>
    <t>Program trimestrul I 2024
iniţial</t>
  </si>
  <si>
    <t>Program trimestrul I 2024
actualizat</t>
  </si>
  <si>
    <t>Execuţie trimestrul I 2024</t>
  </si>
  <si>
    <t>CHELTUIELI DE PERSONAL 2024</t>
  </si>
  <si>
    <t>Program           2024                     iniţial</t>
  </si>
  <si>
    <t>Program         2024       actualizat</t>
  </si>
  <si>
    <t>Program trimestrul I 2024 iniţial</t>
  </si>
  <si>
    <t>Program trimestrul I 2024 actualizat</t>
  </si>
  <si>
    <t>Ministerul Economiei, Anteprenoriatului şi Turismului</t>
  </si>
  <si>
    <t>Program trim. I</t>
  </si>
</sst>
</file>

<file path=xl/styles.xml><?xml version="1.0" encoding="utf-8"?>
<styleSheet xmlns="http://schemas.openxmlformats.org/spreadsheetml/2006/main">
  <numFmts count="6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"/>
    <numFmt numFmtId="176" formatCode="0.0%"/>
    <numFmt numFmtId="177" formatCode="\$#,##0_);[Red]&quot;($&quot;#,##0\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General_)"/>
    <numFmt numFmtId="184" formatCode="0.000_)"/>
    <numFmt numFmtId="185" formatCode="#,##0.0;\-#,##0.0;&quot;--&quot;"/>
    <numFmt numFmtId="186" formatCode="#,##0&quot; лв&quot;;\-#,##0&quot; лв&quot;"/>
    <numFmt numFmtId="187" formatCode="mmmm\ d&quot;, &quot;yyyy"/>
    <numFmt numFmtId="188" formatCode="_-[$€-2]* #,##0.00_-;\-[$€-2]* #,##0.00_-;_-[$€-2]* \-??_-"/>
    <numFmt numFmtId="189" formatCode="_-* #,##0\ _F_t_-;\-* #,##0\ _F_t_-;_-* &quot;- &quot;_F_t_-;_-@_-"/>
    <numFmt numFmtId="190" formatCode="_-* #,##0.00\ _F_t_-;\-* #,##0.00\ _F_t_-;_-* \-??\ _F_t_-;_-@_-"/>
    <numFmt numFmtId="191" formatCode="#."/>
    <numFmt numFmtId="192" formatCode="#,##0&quot; Kč&quot;;\-#,##0&quot; Kč&quot;"/>
    <numFmt numFmtId="193" formatCode="_-* #,##0.00&quot; Kč&quot;_-;\-* #,##0.00&quot; Kč&quot;_-;_-* \-??&quot; Kč&quot;_-;_-@_-"/>
    <numFmt numFmtId="194" formatCode="_(* #,##0_);_(* \(#,##0\);_(* \-_);_(@_)"/>
    <numFmt numFmtId="195" formatCode="_(* #,##0.00_);_(* \(#,##0.00\);_(* \-??_);_(@_)"/>
    <numFmt numFmtId="196" formatCode="_-* #,##0.00\ _F_-;\-* #,##0.00\ _F_-;_-* \-??\ _F_-;_-@_-"/>
    <numFmt numFmtId="197" formatCode="\$#,##0_);&quot;($&quot;#,##0\)"/>
    <numFmt numFmtId="198" formatCode="_(\$* #,##0_);_(\$* \(#,##0\);_(\$* \-_);_(@_)"/>
    <numFmt numFmtId="199" formatCode="_(\$* #,##0.00_);_(\$* \(#,##0.00\);_(\$* \-??_);_(@_)"/>
    <numFmt numFmtId="200" formatCode="[&gt;=0.05]#,##0.0;[&lt;=-0.05]\-#,##0.0;?0.0"/>
    <numFmt numFmtId="201" formatCode="_-* #,##0&quot; Ft&quot;_-;\-* #,##0&quot; Ft&quot;_-;_-* &quot;- Ft&quot;_-;_-@_-"/>
    <numFmt numFmtId="202" formatCode="_-* #,##0.00&quot; Ft&quot;_-;\-* #,##0.00&quot; Ft&quot;_-;_-* \-??&quot; Ft&quot;_-;_-@_-"/>
    <numFmt numFmtId="203" formatCode="[Black]#,##0.0;[Black]\-#,##0.0;;"/>
    <numFmt numFmtId="204" formatCode="[Black][&gt;0.05]#,##0.0;[Black][&lt;-0.05]\-#,##0.0;;"/>
    <numFmt numFmtId="205" formatCode="[Black][&gt;0.5]#,##0;[Black][&lt;-0.5]\-#,##0;;"/>
    <numFmt numFmtId="206" formatCode="#,##0.0____"/>
    <numFmt numFmtId="207" formatCode="#\ ##0.0"/>
    <numFmt numFmtId="208" formatCode="mmmm\ yyyy"/>
    <numFmt numFmtId="209" formatCode="_-* #,##0&quot; к.&quot;_-;\-* #,##0&quot; к.&quot;_-;_-* &quot;- к.&quot;_-;_-@_-"/>
    <numFmt numFmtId="210" formatCode="_-* #,##0.00&quot; к.&quot;_-;\-* #,##0.00&quot; к.&quot;_-;_-* \-??&quot; к.&quot;_-;_-@_-"/>
    <numFmt numFmtId="211" formatCode="_-* #,##0\ _г_р_н_._-;\-* #,##0\ _г_р_н_._-;_-* &quot;- &quot;_г_р_н_._-;_-@_-"/>
    <numFmt numFmtId="212" formatCode="_-* #,##0.00\ _г_р_н_._-;\-* #,##0.00\ _г_р_н_._-;_-* \-??\ _г_р_н_._-;_-@_-"/>
    <numFmt numFmtId="213" formatCode="_-* #,##0\ _к_._-;\-* #,##0\ _к_._-;_-* &quot;- &quot;_к_._-;_-@_-"/>
    <numFmt numFmtId="214" formatCode="#,##0\ \ \ \ "/>
    <numFmt numFmtId="215" formatCode="#,##0;\-#,##0"/>
    <numFmt numFmtId="216" formatCode="[&gt;=0]#,##0.0;[&lt;=0]\-#,##0.0;?0.0"/>
    <numFmt numFmtId="217" formatCode="[Black]#,##0;[Black]\-#,##0;;"/>
    <numFmt numFmtId="218" formatCode="mmm\-yy;@"/>
    <numFmt numFmtId="219" formatCode="#,##0&quot;    &quot;"/>
    <numFmt numFmtId="220" formatCode="_(* #,##0.0_);_(* \(#,##0.0\);_(* &quot;-&quot;??_);_(@_)"/>
    <numFmt numFmtId="221" formatCode="#,##0.000000000"/>
  </numFmts>
  <fonts count="100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b/>
      <sz val="9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i/>
      <sz val="12"/>
      <name val="Tahoma"/>
      <family val="2"/>
    </font>
    <font>
      <sz val="11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i/>
      <sz val="11"/>
      <name val="Tahoma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rgb="FFFF0000"/>
      <name val="Arial"/>
      <family val="2"/>
    </font>
    <font>
      <sz val="12"/>
      <color theme="1"/>
      <name val="Tahoma"/>
      <family val="2"/>
    </font>
    <font>
      <sz val="12"/>
      <color theme="1"/>
      <name val="Arial"/>
      <family val="2"/>
    </font>
    <font>
      <b/>
      <sz val="12"/>
      <color theme="1"/>
      <name val="Tahoma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183" fontId="4" fillId="0" borderId="0" applyFill="0" applyBorder="0" applyAlignment="0" applyProtection="0"/>
    <xf numFmtId="183" fontId="4" fillId="0" borderId="0" applyFill="0" applyBorder="0" applyAlignment="0" applyProtection="0"/>
    <xf numFmtId="177" fontId="1" fillId="0" borderId="0" applyFill="0" applyBorder="0" applyAlignment="0" applyProtection="0"/>
    <xf numFmtId="0" fontId="5" fillId="0" borderId="1">
      <alignment/>
      <protection hidden="1"/>
    </xf>
    <xf numFmtId="0" fontId="76" fillId="0" borderId="1">
      <alignment/>
      <protection hidden="1"/>
    </xf>
    <xf numFmtId="183" fontId="1" fillId="38" borderId="0" applyBorder="0" applyAlignment="0" applyProtection="0"/>
    <xf numFmtId="183" fontId="1" fillId="38" borderId="0" applyBorder="0" applyAlignment="0" applyProtection="0"/>
    <xf numFmtId="183" fontId="1" fillId="38" borderId="0" applyBorder="0" applyAlignment="0" applyProtection="0"/>
    <xf numFmtId="183" fontId="1" fillId="38" borderId="0" applyBorder="0" applyAlignment="0" applyProtection="0"/>
    <xf numFmtId="0" fontId="76" fillId="0" borderId="1">
      <alignment/>
      <protection hidden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83" fontId="8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6" fillId="42" borderId="6">
      <alignment/>
      <protection/>
    </xf>
    <xf numFmtId="0" fontId="16" fillId="42" borderId="6">
      <alignment/>
      <protection/>
    </xf>
    <xf numFmtId="0" fontId="16" fillId="42" borderId="6">
      <alignment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20" fillId="42" borderId="7">
      <alignment/>
      <protection/>
    </xf>
    <xf numFmtId="0" fontId="20" fillId="42" borderId="7">
      <alignment/>
      <protection/>
    </xf>
    <xf numFmtId="0" fontId="20" fillId="42" borderId="7">
      <alignment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171" fontId="0" fillId="0" borderId="0" applyFont="0" applyFill="0" applyBorder="0" applyAlignment="0" applyProtection="0"/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69" fontId="0" fillId="0" borderId="0" applyFont="0" applyFill="0" applyBorder="0" applyAlignment="0" applyProtection="0"/>
    <xf numFmtId="195" fontId="0" fillId="0" borderId="0" applyFill="0" applyBorder="0" applyAlignment="0" applyProtection="0"/>
    <xf numFmtId="195" fontId="1" fillId="0" borderId="0" applyFill="0" applyBorder="0" applyAlignment="0" applyProtection="0"/>
    <xf numFmtId="173" fontId="22" fillId="0" borderId="0">
      <alignment horizontal="right" vertical="top"/>
      <protection/>
    </xf>
    <xf numFmtId="173" fontId="22" fillId="0" borderId="0">
      <alignment horizontal="right" vertical="top"/>
      <protection/>
    </xf>
    <xf numFmtId="173" fontId="22" fillId="0" borderId="0">
      <alignment horizontal="right" vertical="top"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44" borderId="10" applyNumberFormat="0" applyFont="0" applyAlignment="0" applyProtection="0"/>
    <xf numFmtId="0" fontId="0" fillId="45" borderId="10" applyNumberFormat="0" applyAlignment="0" applyProtection="0"/>
    <xf numFmtId="214" fontId="24" fillId="0" borderId="11">
      <alignment/>
      <protection/>
    </xf>
    <xf numFmtId="219" fontId="24" fillId="0" borderId="12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3" fontId="27" fillId="0" borderId="0">
      <alignment/>
      <protection/>
    </xf>
    <xf numFmtId="183" fontId="71" fillId="0" borderId="0">
      <alignment/>
      <protection/>
    </xf>
    <xf numFmtId="183" fontId="71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9" fontId="1" fillId="0" borderId="0" applyFill="0" applyBorder="0" applyAlignment="0" applyProtection="0"/>
    <xf numFmtId="190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74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83" fontId="39" fillId="0" borderId="0" applyFill="0" applyBorder="0" applyAlignment="0" applyProtection="0"/>
    <xf numFmtId="183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39" borderId="16" applyNumberFormat="0" applyAlignment="0" applyProtection="0"/>
    <xf numFmtId="0" fontId="42" fillId="38" borderId="16" applyNumberFormat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26" fillId="12" borderId="2" applyNumberFormat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183" fontId="43" fillId="0" borderId="0" applyFill="0" applyBorder="0" applyAlignment="0" applyProtection="0"/>
    <xf numFmtId="0" fontId="44" fillId="0" borderId="0">
      <alignment/>
      <protection/>
    </xf>
    <xf numFmtId="183" fontId="43" fillId="0" borderId="0" applyFill="0" applyBorder="0" applyAlignment="0" applyProtection="0"/>
    <xf numFmtId="172" fontId="45" fillId="0" borderId="0">
      <alignment/>
      <protection/>
    </xf>
    <xf numFmtId="172" fontId="45" fillId="0" borderId="0">
      <alignment/>
      <protection/>
    </xf>
    <xf numFmtId="172" fontId="45" fillId="0" borderId="0">
      <alignment/>
      <protection/>
    </xf>
    <xf numFmtId="0" fontId="32" fillId="0" borderId="17">
      <alignment/>
      <protection/>
    </xf>
    <xf numFmtId="0" fontId="78" fillId="0" borderId="17">
      <alignment/>
      <protection/>
    </xf>
    <xf numFmtId="0" fontId="78" fillId="0" borderId="17">
      <alignment/>
      <protection/>
    </xf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0" fontId="79" fillId="0" borderId="1">
      <alignment horizontal="left"/>
      <protection locked="0"/>
    </xf>
    <xf numFmtId="0" fontId="79" fillId="0" borderId="1">
      <alignment horizontal="left"/>
      <protection locked="0"/>
    </xf>
    <xf numFmtId="183" fontId="47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4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37" fontId="51" fillId="0" borderId="0">
      <alignment/>
      <protection/>
    </xf>
    <xf numFmtId="215" fontId="51" fillId="0" borderId="0">
      <alignment/>
      <protection/>
    </xf>
    <xf numFmtId="215" fontId="5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8" fontId="22" fillId="0" borderId="0">
      <alignment/>
      <protection/>
    </xf>
    <xf numFmtId="0" fontId="0" fillId="0" borderId="0">
      <alignment/>
      <protection/>
    </xf>
    <xf numFmtId="218" fontId="1" fillId="0" borderId="0">
      <alignment/>
      <protection/>
    </xf>
    <xf numFmtId="0" fontId="0" fillId="0" borderId="0">
      <alignment/>
      <protection/>
    </xf>
    <xf numFmtId="218" fontId="22" fillId="0" borderId="0">
      <alignment/>
      <protection/>
    </xf>
    <xf numFmtId="0" fontId="0" fillId="0" borderId="0">
      <alignment/>
      <protection/>
    </xf>
    <xf numFmtId="21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44" borderId="10" applyNumberFormat="0" applyFont="0" applyAlignment="0" applyProtection="0"/>
    <xf numFmtId="0" fontId="0" fillId="45" borderId="10" applyNumberFormat="0" applyAlignment="0" applyProtection="0"/>
    <xf numFmtId="0" fontId="2" fillId="44" borderId="10" applyNumberFormat="0" applyFont="0" applyAlignment="0" applyProtection="0"/>
    <xf numFmtId="0" fontId="0" fillId="45" borderId="10" applyNumberFormat="0" applyAlignment="0" applyProtection="0"/>
    <xf numFmtId="195" fontId="1" fillId="0" borderId="0" applyFill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4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5" fontId="1" fillId="0" borderId="0" applyFill="0" applyBorder="0" applyAlignment="0" applyProtection="0"/>
    <xf numFmtId="217" fontId="1" fillId="0" borderId="0" applyFill="0" applyBorder="0" applyAlignment="0" applyProtection="0"/>
    <xf numFmtId="217" fontId="1" fillId="0" borderId="0" applyFill="0" applyBorder="0" applyAlignment="0" applyProtection="0"/>
    <xf numFmtId="217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83" fontId="55" fillId="0" borderId="0" applyFill="0" applyBorder="0" applyAlignment="0" applyProtection="0"/>
    <xf numFmtId="183" fontId="55" fillId="0" borderId="0" applyFill="0" applyBorder="0" applyAlignment="0" applyProtection="0"/>
    <xf numFmtId="183" fontId="55" fillId="0" borderId="0" applyFill="0" applyBorder="0" applyAlignment="0" applyProtection="0"/>
    <xf numFmtId="174" fontId="56" fillId="0" borderId="0">
      <alignment/>
      <protection/>
    </xf>
    <xf numFmtId="174" fontId="34" fillId="0" borderId="0">
      <alignment/>
      <protection/>
    </xf>
    <xf numFmtId="174" fontId="34" fillId="0" borderId="0">
      <alignment/>
      <protection/>
    </xf>
    <xf numFmtId="0" fontId="0" fillId="48" borderId="0">
      <alignment/>
      <protection/>
    </xf>
    <xf numFmtId="0" fontId="0" fillId="49" borderId="0">
      <alignment/>
      <protection/>
    </xf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0" fontId="6" fillId="0" borderId="0" applyNumberFormat="0" applyFill="0" applyBorder="0" applyAlignment="0" applyProtection="0"/>
    <xf numFmtId="207" fontId="58" fillId="0" borderId="0" applyBorder="0">
      <alignment/>
      <protection/>
    </xf>
    <xf numFmtId="207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7" fontId="58" fillId="19" borderId="0" applyBorder="0">
      <alignment/>
      <protection/>
    </xf>
    <xf numFmtId="183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38" borderId="1">
      <alignment/>
      <protection/>
    </xf>
    <xf numFmtId="0" fontId="34" fillId="38" borderId="1">
      <alignment/>
      <protection/>
    </xf>
    <xf numFmtId="0" fontId="34" fillId="38" borderId="1">
      <alignment/>
      <protection/>
    </xf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 applyFill="0" applyBorder="0" applyAlignment="0" applyProtection="0"/>
    <xf numFmtId="177" fontId="1" fillId="0" borderId="0" applyFill="0" applyBorder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43" fontId="0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208" fontId="1" fillId="0" borderId="0">
      <alignment horizontal="right"/>
      <protection/>
    </xf>
    <xf numFmtId="208" fontId="1" fillId="0" borderId="0">
      <alignment horizontal="right"/>
      <protection/>
    </xf>
    <xf numFmtId="208" fontId="1" fillId="0" borderId="0">
      <alignment horizontal="right"/>
      <protection/>
    </xf>
    <xf numFmtId="208" fontId="1" fillId="0" borderId="0">
      <alignment horizontal="right"/>
      <protection/>
    </xf>
    <xf numFmtId="183" fontId="64" fillId="0" borderId="0" applyFill="0" applyBorder="0" applyAlignment="0" applyProtection="0"/>
    <xf numFmtId="183" fontId="65" fillId="0" borderId="0" applyFill="0" applyBorder="0" applyAlignment="0" applyProtection="0"/>
    <xf numFmtId="174" fontId="25" fillId="0" borderId="0">
      <alignment horizontal="right"/>
      <protection/>
    </xf>
    <xf numFmtId="174" fontId="25" fillId="0" borderId="0">
      <alignment horizontal="right"/>
      <protection/>
    </xf>
    <xf numFmtId="174" fontId="25" fillId="0" borderId="0">
      <alignment horizontal="right"/>
      <protection/>
    </xf>
    <xf numFmtId="0" fontId="66" fillId="0" borderId="0" applyProtection="0">
      <alignment/>
    </xf>
    <xf numFmtId="0" fontId="66" fillId="0" borderId="0" applyProtection="0">
      <alignment/>
    </xf>
    <xf numFmtId="0" fontId="66" fillId="0" borderId="0" applyProtection="0">
      <alignment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0" fontId="67" fillId="0" borderId="0" applyProtection="0">
      <alignment/>
    </xf>
    <xf numFmtId="0" fontId="67" fillId="0" borderId="0" applyProtection="0">
      <alignment/>
    </xf>
    <xf numFmtId="0" fontId="67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1" fillId="0" borderId="0">
      <alignment/>
      <protection/>
    </xf>
    <xf numFmtId="183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211" fontId="1" fillId="0" borderId="0" applyFill="0" applyBorder="0" applyAlignment="0" applyProtection="0"/>
    <xf numFmtId="212" fontId="1" fillId="0" borderId="0" applyFill="0" applyBorder="0" applyAlignment="0" applyProtection="0"/>
    <xf numFmtId="183" fontId="70" fillId="0" borderId="0" applyFill="0" applyBorder="0" applyAlignment="0" applyProtection="0"/>
    <xf numFmtId="183" fontId="70" fillId="0" borderId="0" applyFill="0" applyBorder="0" applyAlignment="0" applyProtection="0"/>
    <xf numFmtId="2" fontId="66" fillId="0" borderId="0" applyProtection="0">
      <alignment/>
    </xf>
    <xf numFmtId="2" fontId="66" fillId="0" borderId="0" applyProtection="0">
      <alignment/>
    </xf>
    <xf numFmtId="2" fontId="66" fillId="0" borderId="0" applyProtection="0">
      <alignment/>
    </xf>
    <xf numFmtId="213" fontId="1" fillId="0" borderId="0" applyFill="0" applyBorder="0" applyAlignment="0" applyProtection="0"/>
    <xf numFmtId="212" fontId="1" fillId="0" borderId="0" applyFill="0" applyBorder="0" applyAlignment="0" applyProtection="0"/>
  </cellStyleXfs>
  <cellXfs count="211">
    <xf numFmtId="0" fontId="0" fillId="0" borderId="0" xfId="0" applyAlignment="1">
      <alignment/>
    </xf>
    <xf numFmtId="172" fontId="71" fillId="50" borderId="0" xfId="0" applyNumberFormat="1" applyFont="1" applyFill="1" applyAlignment="1" applyProtection="1">
      <alignment horizontal="center"/>
      <protection locked="0"/>
    </xf>
    <xf numFmtId="172" fontId="72" fillId="50" borderId="0" xfId="573" applyNumberFormat="1" applyFont="1" applyFill="1" applyBorder="1" applyAlignment="1">
      <alignment horizontal="right"/>
      <protection/>
    </xf>
    <xf numFmtId="172" fontId="72" fillId="50" borderId="0" xfId="0" applyNumberFormat="1" applyFont="1" applyFill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center"/>
      <protection locked="0"/>
    </xf>
    <xf numFmtId="172" fontId="73" fillId="50" borderId="0" xfId="0" applyNumberFormat="1" applyFont="1" applyFill="1" applyBorder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center" vertical="center"/>
      <protection locked="0"/>
    </xf>
    <xf numFmtId="172" fontId="72" fillId="50" borderId="0" xfId="0" applyNumberFormat="1" applyFont="1" applyFill="1" applyBorder="1" applyAlignment="1" applyProtection="1">
      <alignment horizontal="center" vertical="center"/>
      <protection locked="0"/>
    </xf>
    <xf numFmtId="4" fontId="72" fillId="50" borderId="0" xfId="0" applyNumberFormat="1" applyFont="1" applyFill="1" applyBorder="1" applyAlignment="1" applyProtection="1">
      <alignment horizontal="center" vertical="center"/>
      <protection locked="0"/>
    </xf>
    <xf numFmtId="172" fontId="72" fillId="50" borderId="0" xfId="0" applyNumberFormat="1" applyFont="1" applyFill="1" applyBorder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left" indent="6"/>
      <protection locked="0"/>
    </xf>
    <xf numFmtId="172" fontId="71" fillId="50" borderId="0" xfId="0" applyNumberFormat="1" applyFont="1" applyFill="1" applyBorder="1" applyAlignment="1" applyProtection="1">
      <alignment horizontal="left"/>
      <protection locked="0"/>
    </xf>
    <xf numFmtId="172" fontId="72" fillId="50" borderId="0" xfId="0" applyNumberFormat="1" applyFont="1" applyFill="1" applyBorder="1" applyAlignment="1" applyProtection="1">
      <alignment horizontal="left" vertical="center" wrapText="1"/>
      <protection locked="0"/>
    </xf>
    <xf numFmtId="172" fontId="72" fillId="50" borderId="0" xfId="0" applyNumberFormat="1" applyFont="1" applyFill="1" applyAlignment="1" applyProtection="1">
      <alignment horizontal="right"/>
      <protection locked="0"/>
    </xf>
    <xf numFmtId="172" fontId="71" fillId="50" borderId="0" xfId="0" applyNumberFormat="1" applyFont="1" applyFill="1" applyAlignment="1" applyProtection="1">
      <alignment horizontal="left"/>
      <protection locked="0"/>
    </xf>
    <xf numFmtId="175" fontId="71" fillId="50" borderId="0" xfId="0" applyNumberFormat="1" applyFont="1" applyFill="1" applyBorder="1" applyAlignment="1" applyProtection="1">
      <alignment horizontal="center"/>
      <protection locked="0"/>
    </xf>
    <xf numFmtId="14" fontId="74" fillId="0" borderId="0" xfId="0" applyNumberFormat="1" applyFont="1" applyAlignment="1">
      <alignment/>
    </xf>
    <xf numFmtId="0" fontId="0" fillId="0" borderId="0" xfId="575" applyFont="1">
      <alignment/>
      <protection/>
    </xf>
    <xf numFmtId="0" fontId="0" fillId="0" borderId="0" xfId="575" applyFont="1" applyAlignment="1">
      <alignment horizontal="center" vertical="center"/>
      <protection/>
    </xf>
    <xf numFmtId="4" fontId="74" fillId="0" borderId="0" xfId="574" applyNumberFormat="1" applyFont="1" applyFill="1" applyBorder="1">
      <alignment/>
      <protection/>
    </xf>
    <xf numFmtId="0" fontId="74" fillId="0" borderId="0" xfId="574" applyFont="1" applyFill="1" applyBorder="1">
      <alignment/>
      <protection/>
    </xf>
    <xf numFmtId="0" fontId="75" fillId="0" borderId="0" xfId="574" applyFont="1" applyFill="1" applyBorder="1">
      <alignment/>
      <protection/>
    </xf>
    <xf numFmtId="0" fontId="75" fillId="0" borderId="0" xfId="574" applyFont="1" applyFill="1" applyBorder="1" applyAlignment="1">
      <alignment horizontal="center"/>
      <protection/>
    </xf>
    <xf numFmtId="172" fontId="71" fillId="50" borderId="0" xfId="0" applyNumberFormat="1" applyFont="1" applyFill="1" applyAlignment="1" applyProtection="1">
      <alignment wrapText="1"/>
      <protection locked="0"/>
    </xf>
    <xf numFmtId="172" fontId="71" fillId="50" borderId="0" xfId="0" applyNumberFormat="1" applyFont="1" applyFill="1" applyAlignment="1" applyProtection="1">
      <alignment horizontal="center" wrapText="1"/>
      <protection locked="0"/>
    </xf>
    <xf numFmtId="0" fontId="75" fillId="50" borderId="0" xfId="574" applyFont="1" applyFill="1" applyBorder="1" applyAlignment="1">
      <alignment/>
      <protection/>
    </xf>
    <xf numFmtId="0" fontId="74" fillId="50" borderId="0" xfId="574" applyFont="1" applyFill="1" applyBorder="1" applyAlignment="1">
      <alignment vertical="top" wrapText="1"/>
      <protection/>
    </xf>
    <xf numFmtId="4" fontId="74" fillId="50" borderId="0" xfId="574" applyNumberFormat="1" applyFont="1" applyFill="1" applyBorder="1">
      <alignment/>
      <protection/>
    </xf>
    <xf numFmtId="0" fontId="74" fillId="50" borderId="0" xfId="574" applyFont="1" applyFill="1" applyBorder="1">
      <alignment/>
      <protection/>
    </xf>
    <xf numFmtId="0" fontId="75" fillId="50" borderId="0" xfId="574" applyFont="1" applyFill="1" applyBorder="1">
      <alignment/>
      <protection/>
    </xf>
    <xf numFmtId="172" fontId="72" fillId="50" borderId="0" xfId="0" applyNumberFormat="1" applyFont="1" applyFill="1" applyAlignment="1" applyProtection="1">
      <alignment horizontal="right" vertical="center"/>
      <protection locked="0"/>
    </xf>
    <xf numFmtId="172" fontId="71" fillId="50" borderId="0" xfId="0" applyNumberFormat="1" applyFont="1" applyFill="1" applyBorder="1" applyAlignment="1" applyProtection="1">
      <alignment horizontal="right" vertical="center"/>
      <protection locked="0"/>
    </xf>
    <xf numFmtId="0" fontId="75" fillId="51" borderId="0" xfId="574" applyFont="1" applyFill="1" applyBorder="1" applyAlignment="1">
      <alignment horizontal="center"/>
      <protection/>
    </xf>
    <xf numFmtId="0" fontId="75" fillId="51" borderId="0" xfId="574" applyFont="1" applyFill="1" applyBorder="1">
      <alignment/>
      <protection/>
    </xf>
    <xf numFmtId="3" fontId="75" fillId="51" borderId="0" xfId="574" applyNumberFormat="1" applyFont="1" applyFill="1" applyBorder="1">
      <alignment/>
      <protection/>
    </xf>
    <xf numFmtId="0" fontId="74" fillId="51" borderId="0" xfId="574" applyFont="1" applyFill="1" applyBorder="1">
      <alignment/>
      <protection/>
    </xf>
    <xf numFmtId="0" fontId="34" fillId="51" borderId="0" xfId="0" applyFont="1" applyFill="1" applyBorder="1" applyAlignment="1">
      <alignment wrapText="1"/>
    </xf>
    <xf numFmtId="0" fontId="34" fillId="51" borderId="0" xfId="0" applyFont="1" applyFill="1" applyBorder="1" applyAlignment="1">
      <alignment vertical="top" wrapText="1"/>
    </xf>
    <xf numFmtId="0" fontId="75" fillId="51" borderId="0" xfId="574" applyFont="1" applyFill="1" applyBorder="1" applyAlignment="1">
      <alignment horizontal="center"/>
      <protection/>
    </xf>
    <xf numFmtId="0" fontId="0" fillId="51" borderId="0" xfId="0" applyFill="1" applyAlignment="1">
      <alignment/>
    </xf>
    <xf numFmtId="172" fontId="0" fillId="51" borderId="0" xfId="0" applyNumberFormat="1" applyFill="1" applyAlignment="1">
      <alignment/>
    </xf>
    <xf numFmtId="174" fontId="0" fillId="51" borderId="0" xfId="0" applyNumberFormat="1" applyFill="1" applyAlignment="1">
      <alignment/>
    </xf>
    <xf numFmtId="172" fontId="96" fillId="51" borderId="0" xfId="0" applyNumberFormat="1" applyFont="1" applyFill="1" applyBorder="1" applyAlignment="1" applyProtection="1">
      <alignment horizontal="center"/>
      <protection locked="0"/>
    </xf>
    <xf numFmtId="176" fontId="72" fillId="51" borderId="0" xfId="0" applyNumberFormat="1" applyFont="1" applyFill="1" applyBorder="1" applyAlignment="1" applyProtection="1">
      <alignment horizontal="right" vertical="center"/>
      <protection/>
    </xf>
    <xf numFmtId="0" fontId="0" fillId="51" borderId="0" xfId="575" applyFont="1" applyFill="1">
      <alignment/>
      <protection/>
    </xf>
    <xf numFmtId="0" fontId="0" fillId="51" borderId="0" xfId="575" applyFont="1" applyFill="1" applyAlignment="1">
      <alignment horizontal="center" vertical="center"/>
      <protection/>
    </xf>
    <xf numFmtId="172" fontId="0" fillId="51" borderId="0" xfId="575" applyNumberFormat="1" applyFont="1" applyFill="1">
      <alignment/>
      <protection/>
    </xf>
    <xf numFmtId="3" fontId="0" fillId="51" borderId="0" xfId="575" applyNumberFormat="1" applyFont="1" applyFill="1">
      <alignment/>
      <protection/>
    </xf>
    <xf numFmtId="4" fontId="74" fillId="51" borderId="0" xfId="574" applyNumberFormat="1" applyFont="1" applyFill="1" applyBorder="1">
      <alignment/>
      <protection/>
    </xf>
    <xf numFmtId="4" fontId="72" fillId="51" borderId="0" xfId="0" applyNumberFormat="1" applyFont="1" applyFill="1" applyBorder="1" applyAlignment="1" applyProtection="1">
      <alignment horizontal="center" vertical="center"/>
      <protection locked="0"/>
    </xf>
    <xf numFmtId="0" fontId="81" fillId="50" borderId="0" xfId="574" applyFont="1" applyFill="1" applyBorder="1">
      <alignment/>
      <protection/>
    </xf>
    <xf numFmtId="0" fontId="82" fillId="50" borderId="21" xfId="574" applyFont="1" applyFill="1" applyBorder="1">
      <alignment/>
      <protection/>
    </xf>
    <xf numFmtId="0" fontId="81" fillId="50" borderId="21" xfId="574" applyFont="1" applyFill="1" applyBorder="1">
      <alignment/>
      <protection/>
    </xf>
    <xf numFmtId="0" fontId="87" fillId="50" borderId="21" xfId="574" applyFont="1" applyFill="1" applyBorder="1" applyAlignment="1">
      <alignment horizontal="center"/>
      <protection/>
    </xf>
    <xf numFmtId="0" fontId="84" fillId="50" borderId="0" xfId="575" applyFont="1" applyFill="1">
      <alignment/>
      <protection/>
    </xf>
    <xf numFmtId="172" fontId="85" fillId="50" borderId="0" xfId="0" applyNumberFormat="1" applyFont="1" applyFill="1" applyAlignment="1" applyProtection="1">
      <alignment horizontal="center"/>
      <protection locked="0"/>
    </xf>
    <xf numFmtId="172" fontId="86" fillId="50" borderId="0" xfId="573" applyNumberFormat="1" applyFont="1" applyFill="1" applyBorder="1" applyAlignment="1">
      <alignment horizontal="right"/>
      <protection/>
    </xf>
    <xf numFmtId="172" fontId="86" fillId="50" borderId="0" xfId="0" applyNumberFormat="1" applyFont="1" applyFill="1" applyAlignment="1" applyProtection="1">
      <alignment horizontal="center"/>
      <protection locked="0"/>
    </xf>
    <xf numFmtId="172" fontId="85" fillId="50" borderId="0" xfId="0" applyNumberFormat="1" applyFont="1" applyFill="1" applyBorder="1" applyAlignment="1" applyProtection="1">
      <alignment horizontal="right"/>
      <protection locked="0"/>
    </xf>
    <xf numFmtId="172" fontId="89" fillId="50" borderId="22" xfId="0" applyNumberFormat="1" applyFont="1" applyFill="1" applyBorder="1" applyAlignment="1" applyProtection="1">
      <alignment/>
      <protection locked="0"/>
    </xf>
    <xf numFmtId="49" fontId="85" fillId="50" borderId="22" xfId="0" applyNumberFormat="1" applyFont="1" applyFill="1" applyBorder="1" applyAlignment="1" applyProtection="1">
      <alignment horizontal="right"/>
      <protection locked="0"/>
    </xf>
    <xf numFmtId="172" fontId="85" fillId="50" borderId="0" xfId="0" applyNumberFormat="1" applyFont="1" applyFill="1" applyBorder="1" applyAlignment="1" applyProtection="1">
      <alignment horizontal="center"/>
      <protection locked="0"/>
    </xf>
    <xf numFmtId="172" fontId="86" fillId="50" borderId="0" xfId="0" applyNumberFormat="1" applyFont="1" applyFill="1" applyBorder="1" applyAlignment="1" applyProtection="1">
      <alignment horizontal="right"/>
      <protection locked="0"/>
    </xf>
    <xf numFmtId="172" fontId="85" fillId="50" borderId="23" xfId="0" applyNumberFormat="1" applyFont="1" applyFill="1" applyBorder="1" applyAlignment="1" applyProtection="1">
      <alignment horizontal="center"/>
      <protection locked="0"/>
    </xf>
    <xf numFmtId="0" fontId="86" fillId="50" borderId="24" xfId="573" applyFont="1" applyFill="1" applyBorder="1" applyAlignment="1">
      <alignment horizontal="center" vertical="center" wrapText="1"/>
      <protection/>
    </xf>
    <xf numFmtId="0" fontId="86" fillId="50" borderId="25" xfId="573" applyFont="1" applyFill="1" applyBorder="1" applyAlignment="1" quotePrefix="1">
      <alignment horizontal="center" vertical="center" wrapText="1"/>
      <protection/>
    </xf>
    <xf numFmtId="172" fontId="88" fillId="50" borderId="21" xfId="0" applyNumberFormat="1" applyFont="1" applyFill="1" applyBorder="1" applyAlignment="1" applyProtection="1">
      <alignment horizontal="center"/>
      <protection locked="0"/>
    </xf>
    <xf numFmtId="0" fontId="90" fillId="0" borderId="21" xfId="573" applyFont="1" applyFill="1" applyBorder="1" applyAlignment="1">
      <alignment horizontal="center"/>
      <protection/>
    </xf>
    <xf numFmtId="172" fontId="90" fillId="50" borderId="21" xfId="0" applyNumberFormat="1" applyFont="1" applyFill="1" applyBorder="1" applyAlignment="1" applyProtection="1">
      <alignment horizontal="center" wrapText="1"/>
      <protection locked="0"/>
    </xf>
    <xf numFmtId="0" fontId="90" fillId="0" borderId="21" xfId="573" applyFont="1" applyFill="1" applyBorder="1" applyAlignment="1">
      <alignment horizontal="center" wrapText="1"/>
      <protection/>
    </xf>
    <xf numFmtId="172" fontId="86" fillId="50" borderId="0" xfId="0" applyNumberFormat="1" applyFont="1" applyFill="1" applyBorder="1" applyAlignment="1" applyProtection="1">
      <alignment vertical="center"/>
      <protection locked="0"/>
    </xf>
    <xf numFmtId="172" fontId="85" fillId="50" borderId="0" xfId="0" applyNumberFormat="1" applyFont="1" applyFill="1" applyBorder="1" applyAlignment="1" applyProtection="1">
      <alignment vertical="center"/>
      <protection/>
    </xf>
    <xf numFmtId="172" fontId="86" fillId="50" borderId="0" xfId="0" applyNumberFormat="1" applyFont="1" applyFill="1" applyBorder="1" applyAlignment="1" applyProtection="1">
      <alignment vertical="center"/>
      <protection/>
    </xf>
    <xf numFmtId="172" fontId="86" fillId="50" borderId="0" xfId="0" applyNumberFormat="1" applyFont="1" applyFill="1" applyBorder="1" applyAlignment="1" applyProtection="1">
      <alignment horizontal="left" vertical="center" wrapText="1" indent="4"/>
      <protection/>
    </xf>
    <xf numFmtId="172" fontId="85" fillId="50" borderId="0" xfId="0" applyNumberFormat="1" applyFont="1" applyFill="1" applyBorder="1" applyAlignment="1" applyProtection="1">
      <alignment horizontal="left" vertical="center" wrapText="1" indent="6"/>
      <protection/>
    </xf>
    <xf numFmtId="172" fontId="86" fillId="50" borderId="0" xfId="0" applyNumberFormat="1" applyFont="1" applyFill="1" applyBorder="1" applyAlignment="1" applyProtection="1">
      <alignment horizontal="left" vertical="center" indent="4"/>
      <protection/>
    </xf>
    <xf numFmtId="172" fontId="86" fillId="50" borderId="0" xfId="0" applyNumberFormat="1" applyFont="1" applyFill="1" applyBorder="1" applyAlignment="1">
      <alignment horizontal="left" vertical="center" indent="2"/>
    </xf>
    <xf numFmtId="172" fontId="86" fillId="50" borderId="0" xfId="0" applyNumberFormat="1" applyFont="1" applyFill="1" applyBorder="1" applyAlignment="1" applyProtection="1">
      <alignment horizontal="left" vertical="center" indent="2"/>
      <protection/>
    </xf>
    <xf numFmtId="172" fontId="86" fillId="50" borderId="0" xfId="0" applyNumberFormat="1" applyFont="1" applyFill="1" applyBorder="1" applyAlignment="1">
      <alignment vertical="center"/>
    </xf>
    <xf numFmtId="172" fontId="86" fillId="50" borderId="0" xfId="0" applyNumberFormat="1" applyFont="1" applyFill="1" applyBorder="1" applyAlignment="1" applyProtection="1">
      <alignment horizontal="left" indent="1"/>
      <protection/>
    </xf>
    <xf numFmtId="172" fontId="86" fillId="50" borderId="0" xfId="0" applyNumberFormat="1" applyFont="1" applyFill="1" applyBorder="1" applyAlignment="1">
      <alignment horizontal="right" vertical="center"/>
    </xf>
    <xf numFmtId="172" fontId="86" fillId="50" borderId="0" xfId="0" applyNumberFormat="1" applyFont="1" applyFill="1" applyBorder="1" applyAlignment="1" applyProtection="1">
      <alignment horizontal="right" vertical="center"/>
      <protection/>
    </xf>
    <xf numFmtId="172" fontId="85" fillId="50" borderId="0" xfId="0" applyNumberFormat="1" applyFont="1" applyFill="1" applyBorder="1" applyAlignment="1" applyProtection="1">
      <alignment horizontal="right" vertical="center"/>
      <protection/>
    </xf>
    <xf numFmtId="172" fontId="85" fillId="50" borderId="0" xfId="0" applyNumberFormat="1" applyFont="1" applyFill="1" applyBorder="1" applyAlignment="1">
      <alignment horizontal="right" vertical="center"/>
    </xf>
    <xf numFmtId="176" fontId="91" fillId="50" borderId="0" xfId="0" applyNumberFormat="1" applyFont="1" applyFill="1" applyBorder="1" applyAlignment="1" applyProtection="1">
      <alignment horizontal="center" vertical="center"/>
      <protection locked="0"/>
    </xf>
    <xf numFmtId="176" fontId="86" fillId="50" borderId="0" xfId="594" applyNumberFormat="1" applyFont="1" applyFill="1" applyBorder="1" applyAlignment="1" applyProtection="1">
      <alignment horizontal="center" vertical="center"/>
      <protection locked="0"/>
    </xf>
    <xf numFmtId="176" fontId="92" fillId="50" borderId="0" xfId="0" applyNumberFormat="1" applyFont="1" applyFill="1" applyBorder="1" applyAlignment="1" applyProtection="1">
      <alignment horizontal="center" vertical="center"/>
      <protection locked="0"/>
    </xf>
    <xf numFmtId="176" fontId="86" fillId="50" borderId="0" xfId="0" applyNumberFormat="1" applyFont="1" applyFill="1" applyBorder="1" applyAlignment="1" applyProtection="1">
      <alignment horizontal="center" vertical="center"/>
      <protection locked="0"/>
    </xf>
    <xf numFmtId="176" fontId="85" fillId="50" borderId="0" xfId="0" applyNumberFormat="1" applyFont="1" applyFill="1" applyBorder="1" applyAlignment="1" applyProtection="1">
      <alignment horizontal="center" vertical="center"/>
      <protection/>
    </xf>
    <xf numFmtId="176" fontId="86" fillId="50" borderId="0" xfId="0" applyNumberFormat="1" applyFont="1" applyFill="1" applyBorder="1" applyAlignment="1" applyProtection="1">
      <alignment horizontal="center" vertical="center"/>
      <protection/>
    </xf>
    <xf numFmtId="176" fontId="86" fillId="50" borderId="0" xfId="0" applyNumberFormat="1" applyFont="1" applyFill="1" applyBorder="1" applyAlignment="1">
      <alignment horizontal="center" vertical="center"/>
    </xf>
    <xf numFmtId="172" fontId="86" fillId="50" borderId="0" xfId="0" applyNumberFormat="1" applyFont="1" applyFill="1" applyBorder="1" applyAlignment="1" applyProtection="1">
      <alignment horizontal="center" vertical="center"/>
      <protection/>
    </xf>
    <xf numFmtId="0" fontId="84" fillId="50" borderId="0" xfId="0" applyFont="1" applyFill="1" applyAlignment="1">
      <alignment/>
    </xf>
    <xf numFmtId="0" fontId="84" fillId="50" borderId="25" xfId="0" applyFont="1" applyFill="1" applyBorder="1" applyAlignment="1">
      <alignment/>
    </xf>
    <xf numFmtId="0" fontId="84" fillId="50" borderId="25" xfId="0" applyFont="1" applyFill="1" applyBorder="1" applyAlignment="1">
      <alignment horizontal="right"/>
    </xf>
    <xf numFmtId="0" fontId="84" fillId="0" borderId="0" xfId="0" applyFont="1" applyBorder="1" applyAlignment="1">
      <alignment/>
    </xf>
    <xf numFmtId="0" fontId="84" fillId="0" borderId="25" xfId="0" applyFont="1" applyBorder="1" applyAlignment="1">
      <alignment/>
    </xf>
    <xf numFmtId="0" fontId="84" fillId="0" borderId="26" xfId="0" applyFont="1" applyBorder="1" applyAlignment="1">
      <alignment horizontal="center"/>
    </xf>
    <xf numFmtId="0" fontId="84" fillId="0" borderId="0" xfId="0" applyFont="1" applyAlignment="1">
      <alignment/>
    </xf>
    <xf numFmtId="0" fontId="82" fillId="50" borderId="27" xfId="0" applyFont="1" applyFill="1" applyBorder="1" applyAlignment="1">
      <alignment horizontal="center"/>
    </xf>
    <xf numFmtId="172" fontId="82" fillId="51" borderId="27" xfId="0" applyNumberFormat="1" applyFont="1" applyFill="1" applyBorder="1" applyAlignment="1">
      <alignment/>
    </xf>
    <xf numFmtId="172" fontId="82" fillId="0" borderId="0" xfId="0" applyNumberFormat="1" applyFont="1" applyAlignment="1">
      <alignment/>
    </xf>
    <xf numFmtId="0" fontId="84" fillId="50" borderId="22" xfId="0" applyFont="1" applyFill="1" applyBorder="1" applyAlignment="1">
      <alignment horizontal="center"/>
    </xf>
    <xf numFmtId="174" fontId="82" fillId="50" borderId="22" xfId="0" applyNumberFormat="1" applyFont="1" applyFill="1" applyBorder="1" applyAlignment="1">
      <alignment/>
    </xf>
    <xf numFmtId="0" fontId="82" fillId="50" borderId="22" xfId="0" applyFont="1" applyFill="1" applyBorder="1" applyAlignment="1">
      <alignment/>
    </xf>
    <xf numFmtId="4" fontId="82" fillId="50" borderId="22" xfId="0" applyNumberFormat="1" applyFont="1" applyFill="1" applyBorder="1" applyAlignment="1">
      <alignment/>
    </xf>
    <xf numFmtId="0" fontId="82" fillId="50" borderId="0" xfId="0" applyFont="1" applyFill="1" applyAlignment="1">
      <alignment horizontal="center"/>
    </xf>
    <xf numFmtId="220" fontId="82" fillId="51" borderId="0" xfId="205" applyNumberFormat="1" applyFont="1" applyFill="1" applyAlignment="1">
      <alignment/>
    </xf>
    <xf numFmtId="172" fontId="84" fillId="50" borderId="0" xfId="0" applyNumberFormat="1" applyFont="1" applyFill="1" applyAlignment="1">
      <alignment/>
    </xf>
    <xf numFmtId="172" fontId="84" fillId="0" borderId="0" xfId="0" applyNumberFormat="1" applyFont="1" applyAlignment="1">
      <alignment/>
    </xf>
    <xf numFmtId="0" fontId="84" fillId="50" borderId="0" xfId="0" applyFont="1" applyFill="1" applyAlignment="1">
      <alignment horizontal="left"/>
    </xf>
    <xf numFmtId="0" fontId="84" fillId="50" borderId="22" xfId="0" applyFont="1" applyFill="1" applyBorder="1" applyAlignment="1">
      <alignment/>
    </xf>
    <xf numFmtId="2" fontId="82" fillId="50" borderId="22" xfId="0" applyNumberFormat="1" applyFont="1" applyFill="1" applyBorder="1" applyAlignment="1">
      <alignment/>
    </xf>
    <xf numFmtId="0" fontId="82" fillId="50" borderId="0" xfId="0" applyFont="1" applyFill="1" applyAlignment="1" quotePrefix="1">
      <alignment horizontal="center"/>
    </xf>
    <xf numFmtId="172" fontId="82" fillId="50" borderId="0" xfId="0" applyNumberFormat="1" applyFont="1" applyFill="1" applyAlignment="1">
      <alignment/>
    </xf>
    <xf numFmtId="0" fontId="87" fillId="51" borderId="0" xfId="0" applyFont="1" applyFill="1" applyAlignment="1">
      <alignment/>
    </xf>
    <xf numFmtId="4" fontId="87" fillId="50" borderId="0" xfId="574" applyNumberFormat="1" applyFont="1" applyFill="1" applyBorder="1">
      <alignment/>
      <protection/>
    </xf>
    <xf numFmtId="4" fontId="71" fillId="51" borderId="0" xfId="574" applyNumberFormat="1" applyFont="1" applyFill="1" applyBorder="1" applyAlignment="1">
      <alignment horizontal="right" vertical="center"/>
      <protection/>
    </xf>
    <xf numFmtId="4" fontId="97" fillId="51" borderId="0" xfId="574" applyNumberFormat="1" applyFont="1" applyFill="1" applyBorder="1" applyAlignment="1">
      <alignment horizontal="right" vertical="center"/>
      <protection/>
    </xf>
    <xf numFmtId="0" fontId="98" fillId="51" borderId="0" xfId="0" applyFont="1" applyFill="1" applyBorder="1" applyAlignment="1">
      <alignment horizontal="center" vertical="center" wrapText="1"/>
    </xf>
    <xf numFmtId="0" fontId="98" fillId="51" borderId="0" xfId="0" applyFont="1" applyFill="1" applyBorder="1" applyAlignment="1">
      <alignment horizontal="left" vertical="center" wrapText="1"/>
    </xf>
    <xf numFmtId="4" fontId="71" fillId="51" borderId="0" xfId="574" applyNumberFormat="1" applyFont="1" applyFill="1" applyBorder="1" applyAlignment="1">
      <alignment vertical="center"/>
      <protection/>
    </xf>
    <xf numFmtId="0" fontId="85" fillId="50" borderId="0" xfId="575" applyFont="1" applyFill="1">
      <alignment/>
      <protection/>
    </xf>
    <xf numFmtId="0" fontId="85" fillId="0" borderId="28" xfId="575" applyFont="1" applyBorder="1" applyAlignment="1">
      <alignment horizontal="center" vertical="center" wrapText="1"/>
      <protection/>
    </xf>
    <xf numFmtId="0" fontId="85" fillId="0" borderId="29" xfId="575" applyFont="1" applyBorder="1" applyAlignment="1">
      <alignment horizontal="center" vertical="center" wrapText="1"/>
      <protection/>
    </xf>
    <xf numFmtId="172" fontId="85" fillId="0" borderId="28" xfId="575" applyNumberFormat="1" applyFont="1" applyBorder="1">
      <alignment/>
      <protection/>
    </xf>
    <xf numFmtId="172" fontId="85" fillId="0" borderId="29" xfId="575" applyNumberFormat="1" applyFont="1" applyBorder="1">
      <alignment/>
      <protection/>
    </xf>
    <xf numFmtId="172" fontId="85" fillId="0" borderId="29" xfId="601" applyNumberFormat="1" applyFont="1" applyBorder="1" applyAlignment="1">
      <alignment/>
    </xf>
    <xf numFmtId="176" fontId="85" fillId="0" borderId="29" xfId="601" applyNumberFormat="1" applyFont="1" applyBorder="1" applyAlignment="1">
      <alignment/>
    </xf>
    <xf numFmtId="172" fontId="97" fillId="51" borderId="0" xfId="575" applyNumberFormat="1" applyFont="1" applyFill="1" applyBorder="1" applyAlignment="1">
      <alignment horizontal="right" vertical="center"/>
      <protection/>
    </xf>
    <xf numFmtId="172" fontId="97" fillId="51" borderId="0" xfId="575" applyNumberFormat="1" applyFont="1" applyFill="1" applyAlignment="1">
      <alignment horizontal="right" vertical="center"/>
      <protection/>
    </xf>
    <xf numFmtId="172" fontId="97" fillId="50" borderId="0" xfId="575" applyNumberFormat="1" applyFont="1" applyFill="1" applyBorder="1" applyAlignment="1">
      <alignment horizontal="right" vertical="center"/>
      <protection/>
    </xf>
    <xf numFmtId="0" fontId="82" fillId="50" borderId="0" xfId="575" applyFont="1" applyFill="1" applyAlignment="1">
      <alignment horizontal="right"/>
      <protection/>
    </xf>
    <xf numFmtId="0" fontId="82" fillId="50" borderId="0" xfId="574" applyFont="1" applyFill="1" applyBorder="1">
      <alignment/>
      <protection/>
    </xf>
    <xf numFmtId="0" fontId="98" fillId="51" borderId="21" xfId="0" applyFont="1" applyFill="1" applyBorder="1" applyAlignment="1">
      <alignment horizontal="center" vertical="center" wrapText="1"/>
    </xf>
    <xf numFmtId="0" fontId="98" fillId="51" borderId="21" xfId="0" applyFont="1" applyFill="1" applyBorder="1" applyAlignment="1">
      <alignment horizontal="left" vertical="center" wrapText="1"/>
    </xf>
    <xf numFmtId="4" fontId="71" fillId="51" borderId="21" xfId="574" applyNumberFormat="1" applyFont="1" applyFill="1" applyBorder="1" applyAlignment="1">
      <alignment vertical="center"/>
      <protection/>
    </xf>
    <xf numFmtId="4" fontId="97" fillId="51" borderId="21" xfId="574" applyNumberFormat="1" applyFont="1" applyFill="1" applyBorder="1" applyAlignment="1">
      <alignment horizontal="right" vertical="center"/>
      <protection/>
    </xf>
    <xf numFmtId="0" fontId="86" fillId="52" borderId="21" xfId="575" applyFont="1" applyFill="1" applyBorder="1" applyAlignment="1">
      <alignment horizontal="center" vertical="center" wrapText="1"/>
      <protection/>
    </xf>
    <xf numFmtId="0" fontId="86" fillId="52" borderId="21" xfId="573" applyFont="1" applyFill="1" applyBorder="1" applyAlignment="1">
      <alignment horizontal="center" vertical="center" wrapText="1"/>
      <protection/>
    </xf>
    <xf numFmtId="0" fontId="85" fillId="50" borderId="21" xfId="575" applyFont="1" applyFill="1" applyBorder="1">
      <alignment/>
      <protection/>
    </xf>
    <xf numFmtId="49" fontId="85" fillId="50" borderId="21" xfId="0" applyNumberFormat="1" applyFont="1" applyFill="1" applyBorder="1" applyAlignment="1" applyProtection="1">
      <alignment horizontal="right"/>
      <protection locked="0"/>
    </xf>
    <xf numFmtId="0" fontId="86" fillId="52" borderId="21" xfId="575" applyFont="1" applyFill="1" applyBorder="1" applyAlignment="1">
      <alignment vertical="center"/>
      <protection/>
    </xf>
    <xf numFmtId="172" fontId="99" fillId="52" borderId="21" xfId="575" applyNumberFormat="1" applyFont="1" applyFill="1" applyBorder="1" applyAlignment="1">
      <alignment horizontal="right" vertical="center"/>
      <protection/>
    </xf>
    <xf numFmtId="0" fontId="85" fillId="50" borderId="0" xfId="575" applyFont="1" applyFill="1" applyBorder="1" applyAlignment="1">
      <alignment horizontal="left" vertical="center" wrapText="1"/>
      <protection/>
    </xf>
    <xf numFmtId="172" fontId="97" fillId="51" borderId="0" xfId="0" applyNumberFormat="1" applyFont="1" applyFill="1" applyAlignment="1" applyProtection="1">
      <alignment horizontal="right" vertical="center"/>
      <protection/>
    </xf>
    <xf numFmtId="172" fontId="86" fillId="50" borderId="0" xfId="0" applyNumberFormat="1" applyFont="1" applyFill="1" applyBorder="1" applyAlignment="1" applyProtection="1">
      <alignment horizontal="left" vertical="center" wrapText="1" indent="2"/>
      <protection locked="0"/>
    </xf>
    <xf numFmtId="172" fontId="85" fillId="50" borderId="0" xfId="0" applyNumberFormat="1" applyFont="1" applyFill="1" applyBorder="1" applyAlignment="1" applyProtection="1">
      <alignment horizontal="left" vertical="center" indent="2"/>
      <protection/>
    </xf>
    <xf numFmtId="172" fontId="85" fillId="50" borderId="0" xfId="0" applyNumberFormat="1" applyFont="1" applyFill="1" applyBorder="1" applyAlignment="1" applyProtection="1">
      <alignment horizontal="left" vertical="center" wrapText="1" indent="2"/>
      <protection/>
    </xf>
    <xf numFmtId="172" fontId="85" fillId="50" borderId="0" xfId="0" applyNumberFormat="1" applyFont="1" applyFill="1" applyBorder="1" applyAlignment="1">
      <alignment horizontal="left" vertical="center" wrapText="1" indent="2"/>
    </xf>
    <xf numFmtId="172" fontId="86" fillId="50" borderId="0" xfId="0" applyNumberFormat="1" applyFont="1" applyFill="1" applyBorder="1" applyAlignment="1" applyProtection="1">
      <alignment horizontal="left" vertical="center" indent="1"/>
      <protection locked="0"/>
    </xf>
    <xf numFmtId="172" fontId="86" fillId="50" borderId="0" xfId="0" applyNumberFormat="1" applyFont="1" applyFill="1" applyBorder="1" applyAlignment="1" applyProtection="1">
      <alignment horizontal="left" vertical="center" indent="2"/>
      <protection locked="0"/>
    </xf>
    <xf numFmtId="172" fontId="86" fillId="50" borderId="0" xfId="0" applyNumberFormat="1" applyFont="1" applyFill="1" applyBorder="1" applyAlignment="1" applyProtection="1">
      <alignment horizontal="left" vertical="center" wrapText="1" indent="4"/>
      <protection locked="0"/>
    </xf>
    <xf numFmtId="172" fontId="85" fillId="50" borderId="0" xfId="0" applyNumberFormat="1" applyFont="1" applyFill="1" applyBorder="1" applyAlignment="1" applyProtection="1">
      <alignment horizontal="left" vertical="center" indent="6"/>
      <protection locked="0"/>
    </xf>
    <xf numFmtId="172" fontId="85" fillId="50" borderId="0" xfId="0" applyNumberFormat="1" applyFont="1" applyFill="1" applyBorder="1" applyAlignment="1" applyProtection="1">
      <alignment horizontal="left" vertical="center" wrapText="1" indent="6"/>
      <protection locked="0"/>
    </xf>
    <xf numFmtId="172" fontId="86" fillId="52" borderId="0" xfId="0" applyNumberFormat="1" applyFont="1" applyFill="1" applyBorder="1" applyAlignment="1" applyProtection="1">
      <alignment horizontal="left" vertical="center"/>
      <protection locked="0"/>
    </xf>
    <xf numFmtId="172" fontId="86" fillId="52" borderId="0" xfId="0" applyNumberFormat="1" applyFont="1" applyFill="1" applyBorder="1" applyAlignment="1">
      <alignment vertical="center"/>
    </xf>
    <xf numFmtId="176" fontId="86" fillId="52" borderId="0" xfId="0" applyNumberFormat="1" applyFont="1" applyFill="1" applyBorder="1" applyAlignment="1">
      <alignment horizontal="center" vertical="center"/>
    </xf>
    <xf numFmtId="172" fontId="86" fillId="52" borderId="0" xfId="0" applyNumberFormat="1" applyFont="1" applyFill="1" applyBorder="1" applyAlignment="1" applyProtection="1">
      <alignment vertical="center"/>
      <protection locked="0"/>
    </xf>
    <xf numFmtId="176" fontId="86" fillId="52" borderId="0" xfId="0" applyNumberFormat="1" applyFont="1" applyFill="1" applyBorder="1" applyAlignment="1" applyProtection="1">
      <alignment horizontal="center" vertical="center"/>
      <protection locked="0"/>
    </xf>
    <xf numFmtId="176" fontId="86" fillId="52" borderId="0" xfId="594" applyNumberFormat="1" applyFont="1" applyFill="1" applyBorder="1" applyAlignment="1" applyProtection="1">
      <alignment horizontal="center" vertical="center"/>
      <protection locked="0"/>
    </xf>
    <xf numFmtId="172" fontId="86" fillId="52" borderId="22" xfId="0" applyNumberFormat="1" applyFont="1" applyFill="1" applyBorder="1" applyAlignment="1" applyProtection="1">
      <alignment horizontal="left" vertical="center"/>
      <protection/>
    </xf>
    <xf numFmtId="172" fontId="86" fillId="52" borderId="22" xfId="0" applyNumberFormat="1" applyFont="1" applyFill="1" applyBorder="1" applyAlignment="1" applyProtection="1">
      <alignment horizontal="right" vertical="center"/>
      <protection/>
    </xf>
    <xf numFmtId="10" fontId="86" fillId="52" borderId="22" xfId="0" applyNumberFormat="1" applyFont="1" applyFill="1" applyBorder="1" applyAlignment="1" applyProtection="1">
      <alignment horizontal="center" vertical="center"/>
      <protection/>
    </xf>
    <xf numFmtId="172" fontId="86" fillId="52" borderId="22" xfId="0" applyNumberFormat="1" applyFont="1" applyFill="1" applyBorder="1" applyAlignment="1" applyProtection="1">
      <alignment horizontal="center" vertical="center"/>
      <protection/>
    </xf>
    <xf numFmtId="176" fontId="86" fillId="52" borderId="22" xfId="594" applyNumberFormat="1" applyFont="1" applyFill="1" applyBorder="1" applyAlignment="1" applyProtection="1">
      <alignment horizontal="center" vertical="center"/>
      <protection/>
    </xf>
    <xf numFmtId="172" fontId="86" fillId="53" borderId="0" xfId="0" applyNumberFormat="1" applyFont="1" applyFill="1" applyBorder="1" applyAlignment="1" applyProtection="1">
      <alignment horizontal="left" vertical="center"/>
      <protection locked="0"/>
    </xf>
    <xf numFmtId="172" fontId="86" fillId="53" borderId="0" xfId="0" applyNumberFormat="1" applyFont="1" applyFill="1" applyBorder="1" applyAlignment="1" applyProtection="1">
      <alignment horizontal="right" vertical="center"/>
      <protection locked="0"/>
    </xf>
    <xf numFmtId="0" fontId="84" fillId="52" borderId="0" xfId="0" applyFont="1" applyFill="1" applyBorder="1" applyAlignment="1">
      <alignment/>
    </xf>
    <xf numFmtId="0" fontId="82" fillId="52" borderId="0" xfId="0" applyFont="1" applyFill="1" applyBorder="1" applyAlignment="1">
      <alignment horizontal="center" vertical="center"/>
    </xf>
    <xf numFmtId="0" fontId="84" fillId="52" borderId="30" xfId="0" applyFont="1" applyFill="1" applyBorder="1" applyAlignment="1">
      <alignment/>
    </xf>
    <xf numFmtId="0" fontId="82" fillId="52" borderId="30" xfId="0" applyFont="1" applyFill="1" applyBorder="1" applyAlignment="1">
      <alignment horizontal="center"/>
    </xf>
    <xf numFmtId="0" fontId="82" fillId="53" borderId="25" xfId="0" applyFont="1" applyFill="1" applyBorder="1" applyAlignment="1">
      <alignment vertical="center"/>
    </xf>
    <xf numFmtId="172" fontId="83" fillId="53" borderId="25" xfId="0" applyNumberFormat="1" applyFont="1" applyFill="1" applyBorder="1" applyAlignment="1">
      <alignment vertical="center"/>
    </xf>
    <xf numFmtId="0" fontId="82" fillId="53" borderId="25" xfId="0" applyFont="1" applyFill="1" applyBorder="1" applyAlignment="1">
      <alignment/>
    </xf>
    <xf numFmtId="0" fontId="82" fillId="50" borderId="0" xfId="0" applyFont="1" applyFill="1" applyAlignment="1">
      <alignment horizontal="right"/>
    </xf>
    <xf numFmtId="4" fontId="73" fillId="50" borderId="0" xfId="0" applyNumberFormat="1" applyFont="1" applyFill="1" applyAlignment="1" applyProtection="1">
      <alignment horizontal="right"/>
      <protection locked="0"/>
    </xf>
    <xf numFmtId="4" fontId="71" fillId="50" borderId="0" xfId="0" applyNumberFormat="1" applyFont="1" applyFill="1" applyBorder="1" applyAlignment="1" applyProtection="1">
      <alignment horizontal="center"/>
      <protection locked="0"/>
    </xf>
    <xf numFmtId="10" fontId="97" fillId="51" borderId="0" xfId="599" applyNumberFormat="1" applyFont="1" applyFill="1" applyBorder="1" applyAlignment="1">
      <alignment horizontal="center" vertical="center"/>
    </xf>
    <xf numFmtId="10" fontId="97" fillId="51" borderId="21" xfId="599" applyNumberFormat="1" applyFont="1" applyFill="1" applyBorder="1" applyAlignment="1">
      <alignment horizontal="center" vertical="center"/>
    </xf>
    <xf numFmtId="10" fontId="97" fillId="51" borderId="0" xfId="572" applyNumberFormat="1" applyFont="1" applyFill="1" applyAlignment="1" applyProtection="1">
      <alignment horizontal="center" vertical="center"/>
      <protection/>
    </xf>
    <xf numFmtId="10" fontId="99" fillId="52" borderId="21" xfId="572" applyNumberFormat="1" applyFont="1" applyFill="1" applyBorder="1" applyAlignment="1" applyProtection="1">
      <alignment horizontal="center" vertical="center"/>
      <protection/>
    </xf>
    <xf numFmtId="0" fontId="86" fillId="52" borderId="31" xfId="574" applyFont="1" applyFill="1" applyBorder="1" applyAlignment="1">
      <alignment vertical="top" wrapText="1"/>
      <protection/>
    </xf>
    <xf numFmtId="0" fontId="86" fillId="52" borderId="31" xfId="574" applyFont="1" applyFill="1" applyBorder="1" applyAlignment="1">
      <alignment horizontal="left" vertical="center"/>
      <protection/>
    </xf>
    <xf numFmtId="10" fontId="86" fillId="52" borderId="31" xfId="599" applyNumberFormat="1" applyFont="1" applyFill="1" applyBorder="1" applyAlignment="1">
      <alignment horizontal="center" vertical="center"/>
    </xf>
    <xf numFmtId="0" fontId="82" fillId="51" borderId="21" xfId="574" applyFont="1" applyFill="1" applyBorder="1" applyAlignment="1">
      <alignment horizontal="center" vertical="center"/>
      <protection/>
    </xf>
    <xf numFmtId="49" fontId="82" fillId="51" borderId="21" xfId="574" applyNumberFormat="1" applyFont="1" applyFill="1" applyBorder="1" applyAlignment="1" quotePrefix="1">
      <alignment horizontal="center" vertical="center" wrapText="1"/>
      <protection/>
    </xf>
    <xf numFmtId="49" fontId="82" fillId="51" borderId="21" xfId="574" applyNumberFormat="1" applyFont="1" applyFill="1" applyBorder="1" applyAlignment="1">
      <alignment horizontal="center" vertical="center" wrapText="1"/>
      <protection/>
    </xf>
    <xf numFmtId="49" fontId="82" fillId="51" borderId="21" xfId="574" applyNumberFormat="1" applyFont="1" applyFill="1" applyBorder="1" applyAlignment="1">
      <alignment horizontal="center" vertical="center"/>
      <protection/>
    </xf>
    <xf numFmtId="4" fontId="86" fillId="52" borderId="31" xfId="574" applyNumberFormat="1" applyFont="1" applyFill="1" applyBorder="1" applyAlignment="1">
      <alignment horizontal="right" vertical="center" wrapText="1"/>
      <protection/>
    </xf>
    <xf numFmtId="4" fontId="82" fillId="50" borderId="0" xfId="0" applyNumberFormat="1" applyFont="1" applyFill="1" applyBorder="1" applyAlignment="1">
      <alignment/>
    </xf>
    <xf numFmtId="172" fontId="86" fillId="50" borderId="0" xfId="0" applyNumberFormat="1" applyFont="1" applyFill="1" applyBorder="1" applyAlignment="1" applyProtection="1">
      <alignment horizontal="left" vertical="center" wrapText="1" indent="2"/>
      <protection/>
    </xf>
    <xf numFmtId="0" fontId="86" fillId="50" borderId="0" xfId="0" applyFont="1" applyFill="1" applyAlignment="1">
      <alignment horizontal="center" wrapText="1"/>
    </xf>
    <xf numFmtId="0" fontId="93" fillId="50" borderId="0" xfId="0" applyFont="1" applyFill="1" applyAlignment="1">
      <alignment horizontal="center"/>
    </xf>
    <xf numFmtId="0" fontId="87" fillId="51" borderId="0" xfId="0" applyFont="1" applyFill="1" applyBorder="1" applyAlignment="1">
      <alignment horizontal="left" wrapText="1"/>
    </xf>
    <xf numFmtId="0" fontId="88" fillId="52" borderId="0" xfId="0" applyFont="1" applyFill="1" applyBorder="1" applyAlignment="1" quotePrefix="1">
      <alignment horizontal="center" vertical="center" wrapText="1"/>
    </xf>
    <xf numFmtId="0" fontId="88" fillId="52" borderId="0" xfId="0" applyFont="1" applyFill="1" applyBorder="1" applyAlignment="1">
      <alignment horizontal="center" vertical="center" wrapText="1"/>
    </xf>
    <xf numFmtId="0" fontId="86" fillId="50" borderId="24" xfId="573" applyFont="1" applyFill="1" applyBorder="1" applyAlignment="1">
      <alignment horizontal="center" vertical="center" wrapText="1"/>
      <protection/>
    </xf>
    <xf numFmtId="0" fontId="84" fillId="50" borderId="24" xfId="0" applyFont="1" applyFill="1" applyBorder="1" applyAlignment="1">
      <alignment wrapText="1"/>
    </xf>
    <xf numFmtId="172" fontId="86" fillId="50" borderId="24" xfId="0" applyNumberFormat="1" applyFont="1" applyFill="1" applyBorder="1" applyAlignment="1">
      <alignment horizontal="center" vertical="center" wrapText="1"/>
    </xf>
    <xf numFmtId="172" fontId="86" fillId="50" borderId="24" xfId="0" applyNumberFormat="1" applyFont="1" applyFill="1" applyBorder="1" applyAlignment="1" quotePrefix="1">
      <alignment horizontal="center" vertical="center" wrapText="1"/>
    </xf>
    <xf numFmtId="0" fontId="86" fillId="50" borderId="0" xfId="575" applyFont="1" applyFill="1" applyAlignment="1">
      <alignment horizontal="center" wrapText="1"/>
      <protection/>
    </xf>
    <xf numFmtId="0" fontId="86" fillId="50" borderId="0" xfId="574" applyFont="1" applyFill="1" applyBorder="1" applyAlignment="1">
      <alignment horizontal="center" wrapText="1"/>
      <protection/>
    </xf>
    <xf numFmtId="0" fontId="85" fillId="50" borderId="0" xfId="0" applyFont="1" applyFill="1" applyAlignment="1">
      <alignment wrapText="1"/>
    </xf>
    <xf numFmtId="0" fontId="81" fillId="51" borderId="0" xfId="574" applyFont="1" applyFill="1" applyBorder="1" applyAlignment="1">
      <alignment horizontal="center"/>
      <protection/>
    </xf>
    <xf numFmtId="0" fontId="82" fillId="52" borderId="32" xfId="574" applyFont="1" applyFill="1" applyBorder="1" applyAlignment="1">
      <alignment horizontal="center" vertical="center"/>
      <protection/>
    </xf>
    <xf numFmtId="0" fontId="82" fillId="52" borderId="25" xfId="574" applyFont="1" applyFill="1" applyBorder="1" applyAlignment="1">
      <alignment horizontal="center" vertical="center"/>
      <protection/>
    </xf>
    <xf numFmtId="0" fontId="82" fillId="52" borderId="32" xfId="574" applyFont="1" applyFill="1" applyBorder="1" applyAlignment="1">
      <alignment horizontal="center" vertical="center" wrapText="1"/>
      <protection/>
    </xf>
    <xf numFmtId="0" fontId="82" fillId="52" borderId="25" xfId="574" applyFont="1" applyFill="1" applyBorder="1" applyAlignment="1">
      <alignment horizontal="center" vertical="center" wrapText="1"/>
      <protection/>
    </xf>
    <xf numFmtId="4" fontId="82" fillId="52" borderId="32" xfId="574" applyNumberFormat="1" applyFont="1" applyFill="1" applyBorder="1" applyAlignment="1">
      <alignment horizontal="center" vertical="center" wrapText="1"/>
      <protection/>
    </xf>
    <xf numFmtId="4" fontId="82" fillId="52" borderId="25" xfId="574" applyNumberFormat="1" applyFont="1" applyFill="1" applyBorder="1" applyAlignment="1">
      <alignment horizontal="center" vertical="center" wrapText="1"/>
      <protection/>
    </xf>
  </cellXfs>
  <cellStyles count="784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 3" xfId="17"/>
    <cellStyle name="_1_²ÜºÈÆø?0*Normal_laroux_7_laroux_1_²ÜºÈÆø (³é³Ýó Ø.)?_x0007_!ß&quot;VQ_x0006_?_x0006_?ults?_x0006_$Currency [0]_laroux_5_results_Sheet1?_x001C_Currency [_BGC" xfId="18"/>
    <cellStyle name="1 indent" xfId="19"/>
    <cellStyle name="1 indent 2" xfId="20"/>
    <cellStyle name="1 indent 3" xfId="21"/>
    <cellStyle name="1 indent_BGC" xfId="22"/>
    <cellStyle name="2 indents" xfId="23"/>
    <cellStyle name="2 indents 2" xfId="24"/>
    <cellStyle name="2 indents 3" xfId="25"/>
    <cellStyle name="2 indents_BGC" xfId="26"/>
    <cellStyle name="20 % - Accent1" xfId="27"/>
    <cellStyle name="20 % - Accent1 2" xfId="28"/>
    <cellStyle name="20 % - Accent2" xfId="29"/>
    <cellStyle name="20 % - Accent2 2" xfId="30"/>
    <cellStyle name="20 % - Accent3" xfId="31"/>
    <cellStyle name="20 % - Accent3 2" xfId="32"/>
    <cellStyle name="20 % - Accent4" xfId="33"/>
    <cellStyle name="20 % - Accent4 2" xfId="34"/>
    <cellStyle name="20 % - Accent5" xfId="35"/>
    <cellStyle name="20 % - Accent5 2" xfId="36"/>
    <cellStyle name="20 % - Accent6" xfId="37"/>
    <cellStyle name="20 % - Accent6 2" xfId="38"/>
    <cellStyle name="20% - Accent1" xfId="39"/>
    <cellStyle name="20% - Accent1 2" xfId="40"/>
    <cellStyle name="20% - Accent2" xfId="41"/>
    <cellStyle name="20% - Accent2 2" xfId="42"/>
    <cellStyle name="20% - Accent3" xfId="43"/>
    <cellStyle name="20% - Accent3 2" xfId="44"/>
    <cellStyle name="20% - Accent4" xfId="45"/>
    <cellStyle name="20% - Accent4 2" xfId="46"/>
    <cellStyle name="20% - Accent5" xfId="47"/>
    <cellStyle name="20% - Accent5 2" xfId="48"/>
    <cellStyle name="20% - Accent6" xfId="49"/>
    <cellStyle name="20% - Accent6 2" xfId="50"/>
    <cellStyle name="3 indents" xfId="51"/>
    <cellStyle name="3 indents 2" xfId="52"/>
    <cellStyle name="3 indents 3" xfId="53"/>
    <cellStyle name="3 indents_BGC" xfId="54"/>
    <cellStyle name="4 indents" xfId="55"/>
    <cellStyle name="4 indents 2" xfId="56"/>
    <cellStyle name="4 indents 3" xfId="57"/>
    <cellStyle name="4 indents_BGC" xfId="58"/>
    <cellStyle name="40 % - Accent1" xfId="59"/>
    <cellStyle name="40 % - Accent1 2" xfId="60"/>
    <cellStyle name="40 % - Accent2" xfId="61"/>
    <cellStyle name="40 % - Accent2 2" xfId="62"/>
    <cellStyle name="40 % - Accent3" xfId="63"/>
    <cellStyle name="40 % - Accent3 2" xfId="64"/>
    <cellStyle name="40 % - Accent4" xfId="65"/>
    <cellStyle name="40 % - Accent4 2" xfId="66"/>
    <cellStyle name="40 % - Accent5" xfId="67"/>
    <cellStyle name="40 % - Accent5 2" xfId="68"/>
    <cellStyle name="40 % - Accent6" xfId="69"/>
    <cellStyle name="40 % - Accent6 2" xfId="70"/>
    <cellStyle name="40% - Accent1" xfId="71"/>
    <cellStyle name="40% - Accent1 2" xfId="72"/>
    <cellStyle name="40% - Accent2" xfId="73"/>
    <cellStyle name="40% - Accent2 2" xfId="74"/>
    <cellStyle name="40% - Accent3" xfId="75"/>
    <cellStyle name="40% - Accent3 2" xfId="76"/>
    <cellStyle name="40% - Accent4" xfId="77"/>
    <cellStyle name="40% - Accent4 2" xfId="78"/>
    <cellStyle name="40% - Accent5" xfId="79"/>
    <cellStyle name="40% - Accent5 2" xfId="80"/>
    <cellStyle name="40% - Accent6" xfId="81"/>
    <cellStyle name="40% - Accent6 2" xfId="82"/>
    <cellStyle name="5 indents" xfId="83"/>
    <cellStyle name="5 indents 2" xfId="84"/>
    <cellStyle name="5 indents 3" xfId="85"/>
    <cellStyle name="5 indents_BGC" xfId="86"/>
    <cellStyle name="60 % - Accent1" xfId="87"/>
    <cellStyle name="60 % - Accent1 2" xfId="88"/>
    <cellStyle name="60 % - Accent2" xfId="89"/>
    <cellStyle name="60 % - Accent2 2" xfId="90"/>
    <cellStyle name="60 % - Accent3" xfId="91"/>
    <cellStyle name="60 % - Accent3 2" xfId="92"/>
    <cellStyle name="60 % - Accent4" xfId="93"/>
    <cellStyle name="60 % - Accent4 2" xfId="94"/>
    <cellStyle name="60 % - Accent5" xfId="95"/>
    <cellStyle name="60 % - Accent5 2" xfId="96"/>
    <cellStyle name="60 % - Accent6" xfId="97"/>
    <cellStyle name="60 % - Accent6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Aeia?nnueea" xfId="123"/>
    <cellStyle name="Ãèïåðññûëêà" xfId="124"/>
    <cellStyle name="al_laroux_7_laroux_1_²ðò²Ê´²ÜÎ?_x001F_Normal_laroux_7_laroux_1_²ÜºÈÆø?0*Normal_laroux_7_laroux_1_²ÜºÈÆø (³é³Ýó Ø.)?" xfId="125"/>
    <cellStyle name="Array" xfId="126"/>
    <cellStyle name="Array 2" xfId="127"/>
    <cellStyle name="Array Enter" xfId="128"/>
    <cellStyle name="Array Enter 2" xfId="129"/>
    <cellStyle name="Array Enter 3" xfId="130"/>
    <cellStyle name="Array Enter_BGC" xfId="131"/>
    <cellStyle name="Array_BGC" xfId="132"/>
    <cellStyle name="Avertissement" xfId="133"/>
    <cellStyle name="Avertissement 2" xfId="134"/>
    <cellStyle name="Bad" xfId="135"/>
    <cellStyle name="Bad 2" xfId="136"/>
    <cellStyle name="Body" xfId="137"/>
    <cellStyle name="Body 2" xfId="138"/>
    <cellStyle name="Body_BGC" xfId="139"/>
    <cellStyle name="Bun" xfId="140"/>
    <cellStyle name="Bun 2" xfId="141"/>
    <cellStyle name="Calcul" xfId="142"/>
    <cellStyle name="Calcul 2" xfId="143"/>
    <cellStyle name="Calculation" xfId="144"/>
    <cellStyle name="Calculation 2" xfId="145"/>
    <cellStyle name="Celkem" xfId="146"/>
    <cellStyle name="Celkem 2" xfId="147"/>
    <cellStyle name="Celkem 3" xfId="148"/>
    <cellStyle name="Celkem_BGC" xfId="149"/>
    <cellStyle name="Cellule liée" xfId="150"/>
    <cellStyle name="Cellule liée 2" xfId="151"/>
    <cellStyle name="Celulă legată" xfId="152"/>
    <cellStyle name="Check Cell" xfId="153"/>
    <cellStyle name="Check Cell 2" xfId="154"/>
    <cellStyle name="clsAltData" xfId="155"/>
    <cellStyle name="clsAltData 2" xfId="156"/>
    <cellStyle name="clsAltData_BGC" xfId="157"/>
    <cellStyle name="clsAltMRVData" xfId="158"/>
    <cellStyle name="clsAltMRVData 2" xfId="159"/>
    <cellStyle name="clsAltMRVData_BGC" xfId="160"/>
    <cellStyle name="clsBlank" xfId="161"/>
    <cellStyle name="clsBlank 2" xfId="162"/>
    <cellStyle name="clsBlank 3" xfId="163"/>
    <cellStyle name="clsBlank_BGC" xfId="164"/>
    <cellStyle name="clsColumnHeader" xfId="165"/>
    <cellStyle name="clsColumnHeader 2" xfId="166"/>
    <cellStyle name="clsColumnHeader_BGC" xfId="167"/>
    <cellStyle name="clsData" xfId="168"/>
    <cellStyle name="clsData 2" xfId="169"/>
    <cellStyle name="clsData_BGC" xfId="170"/>
    <cellStyle name="clsDefault" xfId="171"/>
    <cellStyle name="clsDefault 2" xfId="172"/>
    <cellStyle name="clsDefault 3" xfId="173"/>
    <cellStyle name="clsDefault_BGC" xfId="174"/>
    <cellStyle name="clsFooter" xfId="175"/>
    <cellStyle name="clsFooter 2" xfId="176"/>
    <cellStyle name="clsFooter_BGC" xfId="177"/>
    <cellStyle name="clsIndexTableData" xfId="178"/>
    <cellStyle name="clsIndexTableData 2" xfId="179"/>
    <cellStyle name="clsIndexTableData_BGC" xfId="180"/>
    <cellStyle name="clsIndexTableHdr" xfId="181"/>
    <cellStyle name="clsIndexTableHdr 2" xfId="182"/>
    <cellStyle name="clsIndexTableHdr_BGC" xfId="183"/>
    <cellStyle name="clsIndexTableTitle" xfId="184"/>
    <cellStyle name="clsIndexTableTitle 2" xfId="185"/>
    <cellStyle name="clsIndexTableTitle_BGC" xfId="186"/>
    <cellStyle name="clsMRVData" xfId="187"/>
    <cellStyle name="clsMRVData 2" xfId="188"/>
    <cellStyle name="clsMRVData_BGC" xfId="189"/>
    <cellStyle name="clsReportFooter" xfId="190"/>
    <cellStyle name="clsReportFooter 2" xfId="191"/>
    <cellStyle name="clsReportFooter_BGC" xfId="192"/>
    <cellStyle name="clsReportHeader" xfId="193"/>
    <cellStyle name="clsReportHeader 2" xfId="194"/>
    <cellStyle name="clsReportHeader_BGC" xfId="195"/>
    <cellStyle name="clsRowHeader" xfId="196"/>
    <cellStyle name="clsRowHeader 2" xfId="197"/>
    <cellStyle name="clsRowHeader_BGC" xfId="198"/>
    <cellStyle name="clsScale" xfId="199"/>
    <cellStyle name="clsScale 2" xfId="200"/>
    <cellStyle name="clsScale_BGC" xfId="201"/>
    <cellStyle name="clsSection" xfId="202"/>
    <cellStyle name="clsSection 2" xfId="203"/>
    <cellStyle name="clsSection_BGC" xfId="204"/>
    <cellStyle name="Comma" xfId="205"/>
    <cellStyle name="Comma  - Style1" xfId="206"/>
    <cellStyle name="Comma  - Style1 2" xfId="207"/>
    <cellStyle name="Comma  - Style1_BGC" xfId="208"/>
    <cellStyle name="Comma  - Style2" xfId="209"/>
    <cellStyle name="Comma  - Style2 2" xfId="210"/>
    <cellStyle name="Comma  - Style2_BGC" xfId="211"/>
    <cellStyle name="Comma  - Style3" xfId="212"/>
    <cellStyle name="Comma  - Style3 2" xfId="213"/>
    <cellStyle name="Comma  - Style3_BGC" xfId="214"/>
    <cellStyle name="Comma  - Style4" xfId="215"/>
    <cellStyle name="Comma  - Style4 2" xfId="216"/>
    <cellStyle name="Comma  - Style4_BGC" xfId="217"/>
    <cellStyle name="Comma  - Style5" xfId="218"/>
    <cellStyle name="Comma  - Style5 2" xfId="219"/>
    <cellStyle name="Comma  - Style5_BGC" xfId="220"/>
    <cellStyle name="Comma  - Style6" xfId="221"/>
    <cellStyle name="Comma  - Style6 2" xfId="222"/>
    <cellStyle name="Comma  - Style6_BGC" xfId="223"/>
    <cellStyle name="Comma  - Style7" xfId="224"/>
    <cellStyle name="Comma  - Style7 2" xfId="225"/>
    <cellStyle name="Comma  - Style7_BGC" xfId="226"/>
    <cellStyle name="Comma  - Style8" xfId="227"/>
    <cellStyle name="Comma  - Style8 2" xfId="228"/>
    <cellStyle name="Comma  - Style8_BGC" xfId="229"/>
    <cellStyle name="Comma [0]" xfId="230"/>
    <cellStyle name="Comma 2" xfId="231"/>
    <cellStyle name="Comma 3" xfId="232"/>
    <cellStyle name="Comma(3)" xfId="233"/>
    <cellStyle name="Comma(3) 2" xfId="234"/>
    <cellStyle name="Comma(3)_BGC" xfId="235"/>
    <cellStyle name="Comma[mine]" xfId="236"/>
    <cellStyle name="Comma[mine] 2" xfId="237"/>
    <cellStyle name="Comma[mine] 3" xfId="238"/>
    <cellStyle name="Comma[mine]_BGC" xfId="239"/>
    <cellStyle name="Comma0" xfId="240"/>
    <cellStyle name="Comma0 - Style3" xfId="241"/>
    <cellStyle name="Comma0 - Style3 2" xfId="242"/>
    <cellStyle name="Comma0 - Style3_BGC" xfId="243"/>
    <cellStyle name="Comma0 2" xfId="244"/>
    <cellStyle name="Comma0 3" xfId="245"/>
    <cellStyle name="Comma0 4" xfId="246"/>
    <cellStyle name="Comma0 5" xfId="247"/>
    <cellStyle name="Comma0 6" xfId="248"/>
    <cellStyle name="Comma0 7" xfId="249"/>
    <cellStyle name="Comma0 8" xfId="250"/>
    <cellStyle name="Comma0 9" xfId="251"/>
    <cellStyle name="Comma0_040902bgr_bop_active" xfId="252"/>
    <cellStyle name="Commentaire" xfId="253"/>
    <cellStyle name="Commentaire 2" xfId="254"/>
    <cellStyle name="cucu" xfId="255"/>
    <cellStyle name="cucu 2" xfId="256"/>
    <cellStyle name="Curren - Style3" xfId="257"/>
    <cellStyle name="Curren - Style3 2" xfId="258"/>
    <cellStyle name="Curren - Style3_BGC" xfId="259"/>
    <cellStyle name="Curren - Style4" xfId="260"/>
    <cellStyle name="Curren - Style4 2" xfId="261"/>
    <cellStyle name="Curren - Style4_BGC" xfId="262"/>
    <cellStyle name="Currency" xfId="263"/>
    <cellStyle name="Currency [0]" xfId="264"/>
    <cellStyle name="Currency0" xfId="265"/>
    <cellStyle name="Currency0 2" xfId="266"/>
    <cellStyle name="Currency0 3" xfId="267"/>
    <cellStyle name="Currency0_BGC" xfId="268"/>
    <cellStyle name="Date" xfId="269"/>
    <cellStyle name="Date 2" xfId="270"/>
    <cellStyle name="Date 3" xfId="271"/>
    <cellStyle name="Date_BGC" xfId="272"/>
    <cellStyle name="Datum" xfId="273"/>
    <cellStyle name="Datum 2" xfId="274"/>
    <cellStyle name="Datum 3" xfId="275"/>
    <cellStyle name="Datum_BGC" xfId="276"/>
    <cellStyle name="Dezimal [0]_laroux" xfId="277"/>
    <cellStyle name="Dezimal_laroux" xfId="278"/>
    <cellStyle name="Entrée" xfId="279"/>
    <cellStyle name="Entrée 2" xfId="280"/>
    <cellStyle name="Eronat" xfId="281"/>
    <cellStyle name="Eronat 2" xfId="282"/>
    <cellStyle name="Euro" xfId="283"/>
    <cellStyle name="Euro 2" xfId="284"/>
    <cellStyle name="Euro 3" xfId="285"/>
    <cellStyle name="Euro_BGC" xfId="286"/>
    <cellStyle name="Excel.Chart" xfId="287"/>
    <cellStyle name="Excel.Chart 2" xfId="288"/>
    <cellStyle name="Excel.Chart_BGC" xfId="289"/>
    <cellStyle name="Explanatory Text" xfId="290"/>
    <cellStyle name="Explanatory Text 2" xfId="291"/>
    <cellStyle name="Ezres [0]_10mell99" xfId="292"/>
    <cellStyle name="Ezres_10mell99" xfId="293"/>
    <cellStyle name="F2" xfId="294"/>
    <cellStyle name="F2 2" xfId="295"/>
    <cellStyle name="F2_BGC" xfId="296"/>
    <cellStyle name="F3" xfId="297"/>
    <cellStyle name="F3 2" xfId="298"/>
    <cellStyle name="F3_BGC" xfId="299"/>
    <cellStyle name="F4" xfId="300"/>
    <cellStyle name="F4 2" xfId="301"/>
    <cellStyle name="F4_BGC" xfId="302"/>
    <cellStyle name="F5" xfId="303"/>
    <cellStyle name="F5 - Style8" xfId="304"/>
    <cellStyle name="F5 - Style8 2" xfId="305"/>
    <cellStyle name="F5 - Style8_BGC" xfId="306"/>
    <cellStyle name="F5 2" xfId="307"/>
    <cellStyle name="F5 3" xfId="308"/>
    <cellStyle name="F5 4" xfId="309"/>
    <cellStyle name="F5 5" xfId="310"/>
    <cellStyle name="F5 6" xfId="311"/>
    <cellStyle name="F5 7" xfId="312"/>
    <cellStyle name="F5 8" xfId="313"/>
    <cellStyle name="F5_BGC" xfId="314"/>
    <cellStyle name="F6" xfId="315"/>
    <cellStyle name="F6 - Style5" xfId="316"/>
    <cellStyle name="F6 - Style5 2" xfId="317"/>
    <cellStyle name="F6 - Style5_BGC" xfId="318"/>
    <cellStyle name="F6 2" xfId="319"/>
    <cellStyle name="F6 3" xfId="320"/>
    <cellStyle name="F6 4" xfId="321"/>
    <cellStyle name="F6 5" xfId="322"/>
    <cellStyle name="F6 6" xfId="323"/>
    <cellStyle name="F6 7" xfId="324"/>
    <cellStyle name="F6 8" xfId="325"/>
    <cellStyle name="F6_BGC" xfId="326"/>
    <cellStyle name="F7" xfId="327"/>
    <cellStyle name="F7 - Style7" xfId="328"/>
    <cellStyle name="F7 - Style7 2" xfId="329"/>
    <cellStyle name="F7 - Style7_BGC" xfId="330"/>
    <cellStyle name="F7 2" xfId="331"/>
    <cellStyle name="F7 3" xfId="332"/>
    <cellStyle name="F7 4" xfId="333"/>
    <cellStyle name="F7 5" xfId="334"/>
    <cellStyle name="F7 6" xfId="335"/>
    <cellStyle name="F7 7" xfId="336"/>
    <cellStyle name="F7 8" xfId="337"/>
    <cellStyle name="F7_BGC" xfId="338"/>
    <cellStyle name="F8" xfId="339"/>
    <cellStyle name="F8 - Style6" xfId="340"/>
    <cellStyle name="F8 - Style6 2" xfId="341"/>
    <cellStyle name="F8 - Style6_BGC" xfId="342"/>
    <cellStyle name="F8 2" xfId="343"/>
    <cellStyle name="F8 3" xfId="344"/>
    <cellStyle name="F8 4" xfId="345"/>
    <cellStyle name="F8 5" xfId="346"/>
    <cellStyle name="F8 6" xfId="347"/>
    <cellStyle name="F8 7" xfId="348"/>
    <cellStyle name="F8 8" xfId="349"/>
    <cellStyle name="F8_BGC" xfId="350"/>
    <cellStyle name="Finanční0" xfId="351"/>
    <cellStyle name="Finanční0 2" xfId="352"/>
    <cellStyle name="Finanční0 3" xfId="353"/>
    <cellStyle name="Finanční0_BGC" xfId="354"/>
    <cellStyle name="Finanení0" xfId="355"/>
    <cellStyle name="Finanèní0" xfId="356"/>
    <cellStyle name="Finanení0 2" xfId="357"/>
    <cellStyle name="Finanèní0 2" xfId="358"/>
    <cellStyle name="Finanení0 3" xfId="359"/>
    <cellStyle name="Finanèní0 3" xfId="360"/>
    <cellStyle name="Finanení0 4" xfId="361"/>
    <cellStyle name="Finanèní0 4" xfId="362"/>
    <cellStyle name="Finanení0 5" xfId="363"/>
    <cellStyle name="Finanèní0 5" xfId="364"/>
    <cellStyle name="Finanení0 6" xfId="365"/>
    <cellStyle name="Finanèní0 6" xfId="366"/>
    <cellStyle name="Finanení0 7" xfId="367"/>
    <cellStyle name="Finanèní0 7" xfId="368"/>
    <cellStyle name="Finanení0 8" xfId="369"/>
    <cellStyle name="Finanèní0 8" xfId="370"/>
    <cellStyle name="Finanení0 9" xfId="371"/>
    <cellStyle name="Finanèní0 9" xfId="372"/>
    <cellStyle name="Finanení0_BGC" xfId="373"/>
    <cellStyle name="Finanèní0_BGC" xfId="374"/>
    <cellStyle name="Fixed" xfId="375"/>
    <cellStyle name="Fixed (0)" xfId="376"/>
    <cellStyle name="Fixed (0) 2" xfId="377"/>
    <cellStyle name="Fixed (0) 3" xfId="378"/>
    <cellStyle name="Fixed (0)_BGC" xfId="379"/>
    <cellStyle name="Fixed (1)" xfId="380"/>
    <cellStyle name="Fixed (1) 2" xfId="381"/>
    <cellStyle name="Fixed (1) 3" xfId="382"/>
    <cellStyle name="Fixed (1)_BGC" xfId="383"/>
    <cellStyle name="Fixed (2)" xfId="384"/>
    <cellStyle name="Fixed (2) 2" xfId="385"/>
    <cellStyle name="Fixed (2) 3" xfId="386"/>
    <cellStyle name="Fixed (2)_BGC" xfId="387"/>
    <cellStyle name="Fixed 2" xfId="388"/>
    <cellStyle name="Fixed 3" xfId="389"/>
    <cellStyle name="Fixed 4" xfId="390"/>
    <cellStyle name="Fixed 5" xfId="391"/>
    <cellStyle name="Fixed 6" xfId="392"/>
    <cellStyle name="Fixed 7" xfId="393"/>
    <cellStyle name="Fixed 8" xfId="394"/>
    <cellStyle name="Fixed 9" xfId="395"/>
    <cellStyle name="Fixed_BGC" xfId="396"/>
    <cellStyle name="fixed0 - Style4" xfId="397"/>
    <cellStyle name="fixed0 - Style4 2" xfId="398"/>
    <cellStyle name="fixed0 - Style4_BGC" xfId="399"/>
    <cellStyle name="Fixed1 - Style1" xfId="400"/>
    <cellStyle name="Fixed1 - Style1 2" xfId="401"/>
    <cellStyle name="Fixed1 - Style1_BGC" xfId="402"/>
    <cellStyle name="Fixed1 - Style2" xfId="403"/>
    <cellStyle name="Fixed1 - Style2 2" xfId="404"/>
    <cellStyle name="Fixed1 - Style2_BGC" xfId="405"/>
    <cellStyle name="Fixed2 - Style2" xfId="406"/>
    <cellStyle name="Fixed2 - Style2 2" xfId="407"/>
    <cellStyle name="Fixed2 - Style2_BGC" xfId="408"/>
    <cellStyle name="Followed Hyperlink" xfId="409"/>
    <cellStyle name="Good" xfId="410"/>
    <cellStyle name="Good 2" xfId="411"/>
    <cellStyle name="Grey" xfId="412"/>
    <cellStyle name="Grey 2" xfId="413"/>
    <cellStyle name="Grey 3" xfId="414"/>
    <cellStyle name="Grey_BGC" xfId="415"/>
    <cellStyle name="Heading 1" xfId="416"/>
    <cellStyle name="Heading 1 2" xfId="417"/>
    <cellStyle name="Heading 2" xfId="418"/>
    <cellStyle name="Heading 2 2" xfId="419"/>
    <cellStyle name="Heading 3" xfId="420"/>
    <cellStyle name="Heading 3 2" xfId="421"/>
    <cellStyle name="Heading 4" xfId="422"/>
    <cellStyle name="Heading 4 2" xfId="423"/>
    <cellStyle name="Heading1 1" xfId="424"/>
    <cellStyle name="Heading1 1 2" xfId="425"/>
    <cellStyle name="Heading1 1_BGC" xfId="426"/>
    <cellStyle name="Heading2" xfId="427"/>
    <cellStyle name="Heading2 2" xfId="428"/>
    <cellStyle name="Heading2_BGC" xfId="429"/>
    <cellStyle name="Hiperhivatkozás" xfId="430"/>
    <cellStyle name="Hipervínculo_IIF" xfId="431"/>
    <cellStyle name="Hyperlink" xfId="432"/>
    <cellStyle name="Iau?iue_Eeno1" xfId="433"/>
    <cellStyle name="Ieșire" xfId="434"/>
    <cellStyle name="Ieșire 2" xfId="435"/>
    <cellStyle name="imf-one decimal" xfId="436"/>
    <cellStyle name="imf-one decimal 2" xfId="437"/>
    <cellStyle name="imf-one decimal 3" xfId="438"/>
    <cellStyle name="imf-one decimal_BGC" xfId="439"/>
    <cellStyle name="imf-zero decimal" xfId="440"/>
    <cellStyle name="imf-zero decimal 2" xfId="441"/>
    <cellStyle name="imf-zero decimal 3" xfId="442"/>
    <cellStyle name="imf-zero decimal_BGC" xfId="443"/>
    <cellStyle name="Input" xfId="444"/>
    <cellStyle name="Input [yellow]" xfId="445"/>
    <cellStyle name="Input [yellow] 2" xfId="446"/>
    <cellStyle name="Input [yellow] 3" xfId="447"/>
    <cellStyle name="Input [yellow]_BGC" xfId="448"/>
    <cellStyle name="Input 2" xfId="449"/>
    <cellStyle name="Input 3" xfId="450"/>
    <cellStyle name="Input 4" xfId="451"/>
    <cellStyle name="Input 5" xfId="452"/>
    <cellStyle name="Input 6" xfId="453"/>
    <cellStyle name="Input 7" xfId="454"/>
    <cellStyle name="Input 8" xfId="455"/>
    <cellStyle name="Insatisfaisant" xfId="456"/>
    <cellStyle name="Insatisfaisant 2" xfId="457"/>
    <cellStyle name="Intrare" xfId="458"/>
    <cellStyle name="Intrare 2" xfId="459"/>
    <cellStyle name="Ioe?uaaaoayny aeia?nnueea" xfId="460"/>
    <cellStyle name="Îáû÷íûé_AMD" xfId="461"/>
    <cellStyle name="Îòêðûâàâøàÿñÿ ãèïåðññûëêà" xfId="462"/>
    <cellStyle name="Label" xfId="463"/>
    <cellStyle name="Label 2" xfId="464"/>
    <cellStyle name="Label_BGC" xfId="465"/>
    <cellStyle name="leftli - Style3" xfId="466"/>
    <cellStyle name="leftli - Style3 2" xfId="467"/>
    <cellStyle name="leftli - Style3_BGC" xfId="468"/>
    <cellStyle name="Linked Cell" xfId="469"/>
    <cellStyle name="Linked Cell 2" xfId="470"/>
    <cellStyle name="MacroCode" xfId="471"/>
    <cellStyle name="MacroCode 2" xfId="472"/>
    <cellStyle name="MacroCode_BGC" xfId="473"/>
    <cellStyle name="Már látott hiperhivatkozás" xfId="474"/>
    <cellStyle name="Měna0" xfId="475"/>
    <cellStyle name="Měna0 2" xfId="476"/>
    <cellStyle name="Měna0 3" xfId="477"/>
    <cellStyle name="Měna0_BGC" xfId="478"/>
    <cellStyle name="měny_DEFLÁTORY  3q 1998" xfId="479"/>
    <cellStyle name="Millares [0]_11.1.3. bis" xfId="480"/>
    <cellStyle name="Millares_11.1.3. bis" xfId="481"/>
    <cellStyle name="Milliers [0]_Encours - Apr rééch" xfId="482"/>
    <cellStyle name="Milliers_Cash flows projection" xfId="483"/>
    <cellStyle name="Mina0" xfId="484"/>
    <cellStyle name="Mìna0" xfId="485"/>
    <cellStyle name="Mina0 2" xfId="486"/>
    <cellStyle name="Mìna0 2" xfId="487"/>
    <cellStyle name="Mina0 3" xfId="488"/>
    <cellStyle name="Mìna0 3" xfId="489"/>
    <cellStyle name="Mina0 4" xfId="490"/>
    <cellStyle name="Mìna0 4" xfId="491"/>
    <cellStyle name="Mina0 5" xfId="492"/>
    <cellStyle name="Mìna0 5" xfId="493"/>
    <cellStyle name="Mina0 6" xfId="494"/>
    <cellStyle name="Mìna0 6" xfId="495"/>
    <cellStyle name="Mina0 7" xfId="496"/>
    <cellStyle name="Mìna0 7" xfId="497"/>
    <cellStyle name="Mina0 8" xfId="498"/>
    <cellStyle name="Mìna0 8" xfId="499"/>
    <cellStyle name="Mina0 9" xfId="500"/>
    <cellStyle name="Mìna0 9" xfId="501"/>
    <cellStyle name="Mina0_BGC" xfId="502"/>
    <cellStyle name="Mìna0_BGC" xfId="503"/>
    <cellStyle name="Moneda [0]_11.1.3. bis" xfId="504"/>
    <cellStyle name="Moneda_11.1.3. bis" xfId="505"/>
    <cellStyle name="Monétaire [0]_Encours - Apr rééch" xfId="506"/>
    <cellStyle name="Monétaire_Encours - Apr rééch" xfId="507"/>
    <cellStyle name="Navadno_Slo" xfId="508"/>
    <cellStyle name="Nedefinován" xfId="509"/>
    <cellStyle name="Neutral" xfId="510"/>
    <cellStyle name="Neutral 2" xfId="511"/>
    <cellStyle name="Neutre" xfId="512"/>
    <cellStyle name="Neutre 2" xfId="513"/>
    <cellStyle name="Neutru" xfId="514"/>
    <cellStyle name="Neutru 2" xfId="515"/>
    <cellStyle name="no dec" xfId="516"/>
    <cellStyle name="no dec 2" xfId="517"/>
    <cellStyle name="no dec_BGC" xfId="518"/>
    <cellStyle name="No-definido" xfId="519"/>
    <cellStyle name="No-definido 2" xfId="520"/>
    <cellStyle name="No-definido_BGC" xfId="521"/>
    <cellStyle name="Normaali_CENTRAL" xfId="522"/>
    <cellStyle name="Normal - Modelo1" xfId="523"/>
    <cellStyle name="Normal - Modelo1 2" xfId="524"/>
    <cellStyle name="Normal - Modelo1_BGC" xfId="525"/>
    <cellStyle name="Normal - Style1" xfId="526"/>
    <cellStyle name="Normal - Style1 2" xfId="527"/>
    <cellStyle name="Normal - Style1_BGC" xfId="528"/>
    <cellStyle name="Normal - Style2" xfId="529"/>
    <cellStyle name="Normal - Style2 2" xfId="530"/>
    <cellStyle name="Normal - Style2_BGC" xfId="531"/>
    <cellStyle name="Normal - Style3" xfId="532"/>
    <cellStyle name="Normal - Style3 2" xfId="533"/>
    <cellStyle name="Normal - Style3_BGC" xfId="534"/>
    <cellStyle name="Normal - Style5" xfId="535"/>
    <cellStyle name="Normal - Style5 2" xfId="536"/>
    <cellStyle name="Normal - Style5_BGC" xfId="537"/>
    <cellStyle name="Normal - Style6" xfId="538"/>
    <cellStyle name="Normal - Style6 2" xfId="539"/>
    <cellStyle name="Normal - Style6_BGC" xfId="540"/>
    <cellStyle name="Normal - Style7" xfId="541"/>
    <cellStyle name="Normal - Style7 2" xfId="542"/>
    <cellStyle name="Normal - Style7_BGC" xfId="543"/>
    <cellStyle name="Normal - Style8" xfId="544"/>
    <cellStyle name="Normal - Style8 2" xfId="545"/>
    <cellStyle name="Normal - Style8_BGC" xfId="546"/>
    <cellStyle name="Normal 10" xfId="547"/>
    <cellStyle name="Normal 11" xfId="548"/>
    <cellStyle name="Normal 12" xfId="549"/>
    <cellStyle name="Normal 13" xfId="550"/>
    <cellStyle name="Normal 14" xfId="551"/>
    <cellStyle name="Normal 15" xfId="552"/>
    <cellStyle name="Normal 16" xfId="553"/>
    <cellStyle name="Normal 17" xfId="554"/>
    <cellStyle name="Normal 18" xfId="555"/>
    <cellStyle name="Normal 2" xfId="556"/>
    <cellStyle name="Normal 2 2" xfId="557"/>
    <cellStyle name="Normal 3" xfId="558"/>
    <cellStyle name="Normal 3 2" xfId="559"/>
    <cellStyle name="Normal 4" xfId="560"/>
    <cellStyle name="Normal 4 2" xfId="561"/>
    <cellStyle name="Normal 5" xfId="562"/>
    <cellStyle name="Normal 6" xfId="563"/>
    <cellStyle name="Normal 7" xfId="564"/>
    <cellStyle name="Normal 8" xfId="565"/>
    <cellStyle name="Normal 9" xfId="566"/>
    <cellStyle name="Normal Table" xfId="567"/>
    <cellStyle name="Normal Table 2" xfId="568"/>
    <cellStyle name="Normal Table 3" xfId="569"/>
    <cellStyle name="Normal Table_BGC" xfId="570"/>
    <cellStyle name="Normál_10mell99" xfId="571"/>
    <cellStyle name="Normal_BGC" xfId="572"/>
    <cellStyle name="Normal_realizari.bugete.2005" xfId="573"/>
    <cellStyle name="Normal_Trim I Cheltuiala de personal buget de stat 2011" xfId="574"/>
    <cellStyle name="Normal_Trim I executie 2011 BGC" xfId="575"/>
    <cellStyle name="normálne_HDP-OD~1" xfId="576"/>
    <cellStyle name="normální_agricult_1" xfId="577"/>
    <cellStyle name="Normßl - Style1" xfId="578"/>
    <cellStyle name="Normßl - Style1 2" xfId="579"/>
    <cellStyle name="Normßl - Style1 3" xfId="580"/>
    <cellStyle name="Normßl - Style1_BGC" xfId="581"/>
    <cellStyle name="Notă" xfId="582"/>
    <cellStyle name="Notă 2" xfId="583"/>
    <cellStyle name="Note" xfId="584"/>
    <cellStyle name="Note 2" xfId="585"/>
    <cellStyle name="Ôèíàíñîâûé_Tranche" xfId="586"/>
    <cellStyle name="Output" xfId="587"/>
    <cellStyle name="Output 2" xfId="588"/>
    <cellStyle name="Pénznem [0]_10mell99" xfId="589"/>
    <cellStyle name="Pénznem_10mell99" xfId="590"/>
    <cellStyle name="Percen - Style1" xfId="591"/>
    <cellStyle name="Percen - Style1 2" xfId="592"/>
    <cellStyle name="Percen - Style1_BGC" xfId="593"/>
    <cellStyle name="Percent" xfId="594"/>
    <cellStyle name="Percent [2]" xfId="595"/>
    <cellStyle name="Percent [2] 2" xfId="596"/>
    <cellStyle name="Percent [2] 3" xfId="597"/>
    <cellStyle name="Percent [2]_BGC" xfId="598"/>
    <cellStyle name="Percent 2" xfId="599"/>
    <cellStyle name="Percent 2 2" xfId="600"/>
    <cellStyle name="Percent_Trim I executie 2011 BGC" xfId="601"/>
    <cellStyle name="percentage difference" xfId="602"/>
    <cellStyle name="percentage difference 2" xfId="603"/>
    <cellStyle name="percentage difference 3" xfId="604"/>
    <cellStyle name="percentage difference one decimal" xfId="605"/>
    <cellStyle name="percentage difference one decimal 2" xfId="606"/>
    <cellStyle name="percentage difference one decimal 3" xfId="607"/>
    <cellStyle name="percentage difference one decimal_BGC" xfId="608"/>
    <cellStyle name="percentage difference zero decimal" xfId="609"/>
    <cellStyle name="percentage difference zero decimal 2" xfId="610"/>
    <cellStyle name="percentage difference zero decimal 3" xfId="611"/>
    <cellStyle name="percentage difference zero decimal_BGC" xfId="612"/>
    <cellStyle name="percentage difference_BGC" xfId="613"/>
    <cellStyle name="Pevný" xfId="614"/>
    <cellStyle name="Pevný 2" xfId="615"/>
    <cellStyle name="Pevný 3" xfId="616"/>
    <cellStyle name="Pevný_BGC" xfId="617"/>
    <cellStyle name="Presentation" xfId="618"/>
    <cellStyle name="Presentation 2" xfId="619"/>
    <cellStyle name="Presentation 3" xfId="620"/>
    <cellStyle name="Presentation_BGC" xfId="621"/>
    <cellStyle name="Publication" xfId="622"/>
    <cellStyle name="Publication 2" xfId="623"/>
    <cellStyle name="Publication_BGC" xfId="624"/>
    <cellStyle name="Red Text" xfId="625"/>
    <cellStyle name="Red Text 2" xfId="626"/>
    <cellStyle name="Red Text_BGC" xfId="627"/>
    <cellStyle name="reduced" xfId="628"/>
    <cellStyle name="reduced 2" xfId="629"/>
    <cellStyle name="reduced_BGC" xfId="630"/>
    <cellStyle name="s1" xfId="631"/>
    <cellStyle name="s1 2" xfId="632"/>
    <cellStyle name="Satisfaisant" xfId="633"/>
    <cellStyle name="Satisfaisant 2" xfId="634"/>
    <cellStyle name="Sortie" xfId="635"/>
    <cellStyle name="Sortie 2" xfId="636"/>
    <cellStyle name="Standard_laroux" xfId="637"/>
    <cellStyle name="STYL1 - Style1" xfId="638"/>
    <cellStyle name="STYL1 - Style1 2" xfId="639"/>
    <cellStyle name="STYL1 - Style1_BGC" xfId="640"/>
    <cellStyle name="Style1" xfId="641"/>
    <cellStyle name="Style1 2" xfId="642"/>
    <cellStyle name="Style1_BGC" xfId="643"/>
    <cellStyle name="Text" xfId="644"/>
    <cellStyle name="Text 2" xfId="645"/>
    <cellStyle name="Text 3" xfId="646"/>
    <cellStyle name="Text avertisment" xfId="647"/>
    <cellStyle name="text BoldBlack" xfId="648"/>
    <cellStyle name="text BoldUnderline" xfId="649"/>
    <cellStyle name="text BoldUnderlineER" xfId="650"/>
    <cellStyle name="text BoldUndlnBlack" xfId="651"/>
    <cellStyle name="Text explicativ" xfId="652"/>
    <cellStyle name="text LightGreen" xfId="653"/>
    <cellStyle name="Text_BGC" xfId="654"/>
    <cellStyle name="Texte explicatif" xfId="655"/>
    <cellStyle name="Texte explicatif 2" xfId="656"/>
    <cellStyle name="Title" xfId="657"/>
    <cellStyle name="Title 2" xfId="658"/>
    <cellStyle name="Titlu" xfId="659"/>
    <cellStyle name="Titlu 1" xfId="660"/>
    <cellStyle name="Titlu 2" xfId="661"/>
    <cellStyle name="Titlu 3" xfId="662"/>
    <cellStyle name="Titlu 4" xfId="663"/>
    <cellStyle name="Titre" xfId="664"/>
    <cellStyle name="Titre 2" xfId="665"/>
    <cellStyle name="Titre 1" xfId="666"/>
    <cellStyle name="Titre 1 2" xfId="667"/>
    <cellStyle name="Titre 2" xfId="668"/>
    <cellStyle name="Titre 2 2" xfId="669"/>
    <cellStyle name="Titre 3" xfId="670"/>
    <cellStyle name="Titre 3 2" xfId="671"/>
    <cellStyle name="Titre 4" xfId="672"/>
    <cellStyle name="Titre 4 2" xfId="673"/>
    <cellStyle name="TopGrey" xfId="674"/>
    <cellStyle name="TopGrey 2" xfId="675"/>
    <cellStyle name="TopGrey_BGC" xfId="676"/>
    <cellStyle name="Total" xfId="677"/>
    <cellStyle name="Total 2" xfId="678"/>
    <cellStyle name="Undefiniert" xfId="679"/>
    <cellStyle name="Undefiniert 2" xfId="680"/>
    <cellStyle name="Undefiniert_BGC" xfId="681"/>
    <cellStyle name="ux?_x0018_Normal_laroux_7_laroux_1?&quot;Normal_laroux_7_laroux_1_²ðò²Ê´²ÜÎ?_x001F_Normal_laroux_7_laroux_1_²ÜºÈÆø?0*Normal_laro" xfId="682"/>
    <cellStyle name="ux_1_²ÜºÈÆø (³é³Ýó Ø.)?_x0007_!ß&quot;VQ_x0006_?_x0006_?ults?_x0006_$Currency [0]_laroux_5_results_Sheet1?_x001C_Currency [0]_laroux_5_Sheet1?_x0015_Cur" xfId="683"/>
    <cellStyle name="Verificare celulă" xfId="684"/>
    <cellStyle name="Verificare celulă 2" xfId="685"/>
    <cellStyle name="Vérification" xfId="686"/>
    <cellStyle name="Vérification 2" xfId="687"/>
    <cellStyle name="Virgulă_BGC  OCT  2010 " xfId="688"/>
    <cellStyle name="Währung [0]_laroux" xfId="689"/>
    <cellStyle name="Währung_laroux" xfId="690"/>
    <cellStyle name="Warning Text" xfId="691"/>
    <cellStyle name="Warning Text 2" xfId="692"/>
    <cellStyle name="WebAnchor1" xfId="693"/>
    <cellStyle name="WebAnchor1 2" xfId="694"/>
    <cellStyle name="WebAnchor1 3" xfId="695"/>
    <cellStyle name="WebAnchor1_BGC" xfId="696"/>
    <cellStyle name="WebAnchor2" xfId="697"/>
    <cellStyle name="WebAnchor2 2" xfId="698"/>
    <cellStyle name="WebAnchor2 3" xfId="699"/>
    <cellStyle name="WebAnchor2_BGC" xfId="700"/>
    <cellStyle name="WebAnchor3" xfId="701"/>
    <cellStyle name="WebAnchor3 2" xfId="702"/>
    <cellStyle name="WebAnchor3 3" xfId="703"/>
    <cellStyle name="WebAnchor3_BGC" xfId="704"/>
    <cellStyle name="WebAnchor4" xfId="705"/>
    <cellStyle name="WebAnchor4 2" xfId="706"/>
    <cellStyle name="WebAnchor4 3" xfId="707"/>
    <cellStyle name="WebAnchor4_BGC" xfId="708"/>
    <cellStyle name="WebAnchor5" xfId="709"/>
    <cellStyle name="WebAnchor5 2" xfId="710"/>
    <cellStyle name="WebAnchor5 3" xfId="711"/>
    <cellStyle name="WebAnchor5_BGC" xfId="712"/>
    <cellStyle name="WebAnchor6" xfId="713"/>
    <cellStyle name="WebAnchor6 2" xfId="714"/>
    <cellStyle name="WebAnchor6 3" xfId="715"/>
    <cellStyle name="WebAnchor6_BGC" xfId="716"/>
    <cellStyle name="WebAnchor7" xfId="717"/>
    <cellStyle name="WebAnchor7 2" xfId="718"/>
    <cellStyle name="WebAnchor7 3" xfId="719"/>
    <cellStyle name="WebAnchor7_BGC" xfId="720"/>
    <cellStyle name="Webexclude" xfId="721"/>
    <cellStyle name="Webexclude 2" xfId="722"/>
    <cellStyle name="Webexclude 3" xfId="723"/>
    <cellStyle name="Webexclude_BGC" xfId="724"/>
    <cellStyle name="WebFN" xfId="725"/>
    <cellStyle name="WebFN 2" xfId="726"/>
    <cellStyle name="WebFN_BGC" xfId="727"/>
    <cellStyle name="WebFN1" xfId="728"/>
    <cellStyle name="WebFN1 2" xfId="729"/>
    <cellStyle name="WebFN1 3" xfId="730"/>
    <cellStyle name="WebFN1_BGC" xfId="731"/>
    <cellStyle name="WebFN2" xfId="732"/>
    <cellStyle name="WebFN2 2" xfId="733"/>
    <cellStyle name="WebFN2 3" xfId="734"/>
    <cellStyle name="WebFN2_BGC" xfId="735"/>
    <cellStyle name="WebFN3" xfId="736"/>
    <cellStyle name="WebFN3 2" xfId="737"/>
    <cellStyle name="WebFN3 3" xfId="738"/>
    <cellStyle name="WebFN3_BGC" xfId="739"/>
    <cellStyle name="WebFN4" xfId="740"/>
    <cellStyle name="WebFN4 2" xfId="741"/>
    <cellStyle name="WebFN4 3" xfId="742"/>
    <cellStyle name="WebFN4_BGC" xfId="743"/>
    <cellStyle name="WebHR" xfId="744"/>
    <cellStyle name="WebHR 2" xfId="745"/>
    <cellStyle name="WebHR 3" xfId="746"/>
    <cellStyle name="WebHR_BGC" xfId="747"/>
    <cellStyle name="WebIndent1" xfId="748"/>
    <cellStyle name="WebIndent1 2" xfId="749"/>
    <cellStyle name="WebIndent1 3" xfId="750"/>
    <cellStyle name="WebIndent1_BGC" xfId="751"/>
    <cellStyle name="WebIndent1wFN3" xfId="752"/>
    <cellStyle name="WebIndent1wFN3 2" xfId="753"/>
    <cellStyle name="WebIndent1wFN3 3" xfId="754"/>
    <cellStyle name="WebIndent1wFN3_BGC" xfId="755"/>
    <cellStyle name="WebIndent2" xfId="756"/>
    <cellStyle name="WebIndent2 2" xfId="757"/>
    <cellStyle name="WebIndent2 3" xfId="758"/>
    <cellStyle name="WebIndent2_BGC" xfId="759"/>
    <cellStyle name="WebNoBR" xfId="760"/>
    <cellStyle name="WebNoBR 2" xfId="761"/>
    <cellStyle name="WebNoBR 3" xfId="762"/>
    <cellStyle name="WebNoBR_BGC" xfId="763"/>
    <cellStyle name="Záhlaví 1" xfId="764"/>
    <cellStyle name="Záhlaví 2" xfId="765"/>
    <cellStyle name="zero" xfId="766"/>
    <cellStyle name="zero 2" xfId="767"/>
    <cellStyle name="zero_BGC" xfId="768"/>
    <cellStyle name="ДАТА" xfId="769"/>
    <cellStyle name="ДАТА 2" xfId="770"/>
    <cellStyle name="ДАТА_BGC" xfId="771"/>
    <cellStyle name="Денежный [0]_453" xfId="772"/>
    <cellStyle name="Денежный_453" xfId="773"/>
    <cellStyle name="ЗАГОЛОВОК1" xfId="774"/>
    <cellStyle name="ЗАГОЛОВОК1 2" xfId="775"/>
    <cellStyle name="ЗАГОЛОВОК1_BGC" xfId="776"/>
    <cellStyle name="ЗАГОЛОВОК2" xfId="777"/>
    <cellStyle name="ЗАГОЛОВОК2 2" xfId="778"/>
    <cellStyle name="ЗАГОЛОВОК2_BGC" xfId="779"/>
    <cellStyle name="ИТОГОВЫЙ" xfId="780"/>
    <cellStyle name="ИТОГОВЫЙ 2" xfId="781"/>
    <cellStyle name="ИТОГОВЫЙ_BGC" xfId="782"/>
    <cellStyle name="Обычный_02-682" xfId="783"/>
    <cellStyle name="Открывавшаяся гиперссылка_Table_B_1999_2000_2001" xfId="784"/>
    <cellStyle name="ПРОЦЕНТНЫЙ_BOPENGC" xfId="785"/>
    <cellStyle name="ТЕКСТ" xfId="786"/>
    <cellStyle name="ТЕКСТ 2" xfId="787"/>
    <cellStyle name="ТЕКСТ_BGC" xfId="788"/>
    <cellStyle name="Тысячи [0]_Dk98" xfId="789"/>
    <cellStyle name="Тысячи_Dk98" xfId="790"/>
    <cellStyle name="УровеньСтолб_1_Структура державного боргу" xfId="791"/>
    <cellStyle name="УровеньСтрок_1_Структура державного боргу" xfId="792"/>
    <cellStyle name="ФИКСИРОВАННЫЙ" xfId="793"/>
    <cellStyle name="ФИКСИРОВАННЫЙ 2" xfId="794"/>
    <cellStyle name="ФИКСИРОВАННЫЙ_BGC" xfId="795"/>
    <cellStyle name="Финансовый [0]_453" xfId="796"/>
    <cellStyle name="Финансовый_1 квартал-уточ.платежі" xfId="7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externalLink" Target="externalLinks/externalLink56.xml" /><Relationship Id="rId63" Type="http://schemas.openxmlformats.org/officeDocument/2006/relationships/externalLink" Target="externalLinks/externalLink57.xml" /><Relationship Id="rId64" Type="http://schemas.openxmlformats.org/officeDocument/2006/relationships/externalLink" Target="externalLinks/externalLink58.xml" /><Relationship Id="rId65" Type="http://schemas.openxmlformats.org/officeDocument/2006/relationships/externalLink" Target="externalLinks/externalLink59.xml" /><Relationship Id="rId66" Type="http://schemas.openxmlformats.org/officeDocument/2006/relationships/externalLink" Target="externalLinks/externalLink60.xml" /><Relationship Id="rId67" Type="http://schemas.openxmlformats.org/officeDocument/2006/relationships/externalLink" Target="externalLinks/externalLink61.xml" /><Relationship Id="rId68" Type="http://schemas.openxmlformats.org/officeDocument/2006/relationships/externalLink" Target="externalLinks/externalLink62.xml" /><Relationship Id="rId69" Type="http://schemas.openxmlformats.org/officeDocument/2006/relationships/externalLink" Target="externalLinks/externalLink63.xml" /><Relationship Id="rId70" Type="http://schemas.openxmlformats.org/officeDocument/2006/relationships/externalLink" Target="externalLinks/externalLink64.xml" /><Relationship Id="rId71" Type="http://schemas.openxmlformats.org/officeDocument/2006/relationships/externalLink" Target="externalLinks/externalLink65.xml" /><Relationship Id="rId72" Type="http://schemas.openxmlformats.org/officeDocument/2006/relationships/externalLink" Target="externalLinks/externalLink66.xml" /><Relationship Id="rId73" Type="http://schemas.openxmlformats.org/officeDocument/2006/relationships/externalLink" Target="externalLinks/externalLink67.xml" /><Relationship Id="rId74" Type="http://schemas.openxmlformats.org/officeDocument/2006/relationships/externalLink" Target="externalLinks/externalLink68.xml" /><Relationship Id="rId75" Type="http://schemas.openxmlformats.org/officeDocument/2006/relationships/externalLink" Target="externalLinks/externalLink69.xml" /><Relationship Id="rId76" Type="http://schemas.openxmlformats.org/officeDocument/2006/relationships/externalLink" Target="externalLinks/externalLink70.xml" /><Relationship Id="rId77" Type="http://schemas.openxmlformats.org/officeDocument/2006/relationships/externalLink" Target="externalLinks/externalLink71.xml" /><Relationship Id="rId78" Type="http://schemas.openxmlformats.org/officeDocument/2006/relationships/externalLink" Target="externalLinks/externalLink72.xml" /><Relationship Id="rId79" Type="http://schemas.openxmlformats.org/officeDocument/2006/relationships/externalLink" Target="externalLinks/externalLink73.xml" /><Relationship Id="rId80" Type="http://schemas.openxmlformats.org/officeDocument/2006/relationships/externalLink" Target="externalLinks/externalLink74.xml" /><Relationship Id="rId81" Type="http://schemas.openxmlformats.org/officeDocument/2006/relationships/externalLink" Target="externalLinks/externalLink75.xml" /><Relationship Id="rId82" Type="http://schemas.openxmlformats.org/officeDocument/2006/relationships/externalLink" Target="externalLinks/externalLink76.xml" /><Relationship Id="rId83" Type="http://schemas.openxmlformats.org/officeDocument/2006/relationships/externalLink" Target="externalLinks/externalLink77.xml" /><Relationship Id="rId84" Type="http://schemas.openxmlformats.org/officeDocument/2006/relationships/externalLink" Target="externalLinks/externalLink78.xml" /><Relationship Id="rId85" Type="http://schemas.openxmlformats.org/officeDocument/2006/relationships/externalLink" Target="externalLinks/externalLink79.xml" /><Relationship Id="rId86" Type="http://schemas.openxmlformats.org/officeDocument/2006/relationships/externalLink" Target="externalLinks/externalLink80.xml" /><Relationship Id="rId87" Type="http://schemas.openxmlformats.org/officeDocument/2006/relationships/externalLink" Target="externalLinks/externalLink81.xml" /><Relationship Id="rId88" Type="http://schemas.openxmlformats.org/officeDocument/2006/relationships/externalLink" Target="externalLinks/externalLink82.xml" /><Relationship Id="rId89" Type="http://schemas.openxmlformats.org/officeDocument/2006/relationships/externalLink" Target="externalLinks/externalLink83.xml" /><Relationship Id="rId90" Type="http://schemas.openxmlformats.org/officeDocument/2006/relationships/externalLink" Target="externalLinks/externalLink84.xml" /><Relationship Id="rId91" Type="http://schemas.openxmlformats.org/officeDocument/2006/relationships/externalLink" Target="externalLinks/externalLink85.xml" /><Relationship Id="rId92" Type="http://schemas.openxmlformats.org/officeDocument/2006/relationships/externalLink" Target="externalLinks/externalLink86.xml" /><Relationship Id="rId93" Type="http://schemas.openxmlformats.org/officeDocument/2006/relationships/externalLink" Target="externalLinks/externalLink87.xml" /><Relationship Id="rId94" Type="http://schemas.openxmlformats.org/officeDocument/2006/relationships/externalLink" Target="externalLinks/externalLink88.xml" /><Relationship Id="rId9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1200150</xdr:colOff>
      <xdr:row>24</xdr:row>
      <xdr:rowOff>19050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590675" y="5229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24</xdr:row>
      <xdr:rowOff>19050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590675" y="5229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24</xdr:row>
      <xdr:rowOff>19050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590675" y="5229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24</xdr:row>
      <xdr:rowOff>19050</xdr:rowOff>
    </xdr:from>
    <xdr:ext cx="1905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590675" y="52292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S37"/>
  <sheetViews>
    <sheetView view="pageBreakPreview" zoomScaleSheetLayoutView="100" zoomScalePageLayoutView="0" workbookViewId="0" topLeftCell="A1">
      <selection activeCell="C26" sqref="C26"/>
    </sheetView>
  </sheetViews>
  <sheetFormatPr defaultColWidth="9.140625" defaultRowHeight="12.75"/>
  <cols>
    <col min="1" max="1" width="28.421875" style="0" customWidth="1"/>
    <col min="2" max="2" width="14.00390625" style="0" customWidth="1"/>
    <col min="3" max="3" width="4.28125" style="0" customWidth="1"/>
    <col min="4" max="4" width="13.57421875" style="0" customWidth="1"/>
    <col min="5" max="5" width="4.421875" style="0" customWidth="1"/>
    <col min="6" max="6" width="12.8515625" style="0" customWidth="1"/>
    <col min="7" max="7" width="11.140625" style="0" hidden="1" customWidth="1"/>
    <col min="8" max="8" width="9.7109375" style="0" hidden="1" customWidth="1"/>
    <col min="9" max="9" width="11.140625" style="0" hidden="1" customWidth="1"/>
  </cols>
  <sheetData>
    <row r="1" spans="1:19" ht="12.75">
      <c r="A1" s="92"/>
      <c r="B1" s="92"/>
      <c r="C1" s="92"/>
      <c r="D1" s="92"/>
      <c r="E1" s="92"/>
      <c r="F1" s="92"/>
      <c r="G1" s="92"/>
      <c r="H1" s="92"/>
      <c r="I1" s="92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2.75">
      <c r="A2" s="92"/>
      <c r="B2" s="92"/>
      <c r="C2" s="92"/>
      <c r="D2" s="92"/>
      <c r="E2" s="92"/>
      <c r="F2" s="175" t="s">
        <v>40</v>
      </c>
      <c r="G2" s="92"/>
      <c r="H2" s="92"/>
      <c r="I2" s="92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34.5" customHeight="1">
      <c r="A3" s="192" t="s">
        <v>41</v>
      </c>
      <c r="B3" s="192"/>
      <c r="C3" s="192"/>
      <c r="D3" s="192"/>
      <c r="E3" s="192"/>
      <c r="F3" s="192"/>
      <c r="G3" s="192"/>
      <c r="H3" s="192"/>
      <c r="I3" s="192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ht="14.25">
      <c r="A4" s="193" t="s">
        <v>150</v>
      </c>
      <c r="B4" s="193"/>
      <c r="C4" s="193"/>
      <c r="D4" s="193"/>
      <c r="E4" s="193"/>
      <c r="F4" s="193"/>
      <c r="G4" s="193"/>
      <c r="H4" s="193"/>
      <c r="I4" s="193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ht="12.75">
      <c r="A5" s="93"/>
      <c r="B5" s="93"/>
      <c r="C5" s="93"/>
      <c r="D5" s="93"/>
      <c r="E5" s="93"/>
      <c r="F5" s="94" t="s">
        <v>42</v>
      </c>
      <c r="G5" s="93"/>
      <c r="H5" s="93"/>
      <c r="I5" s="93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1:19" ht="34.5" customHeight="1">
      <c r="A6" s="168"/>
      <c r="B6" s="169" t="s">
        <v>43</v>
      </c>
      <c r="C6" s="169"/>
      <c r="D6" s="169" t="s">
        <v>44</v>
      </c>
      <c r="E6" s="169"/>
      <c r="F6" s="169" t="s">
        <v>45</v>
      </c>
      <c r="G6" s="95"/>
      <c r="H6" s="95"/>
      <c r="I6" s="95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ht="13.5" thickBot="1">
      <c r="A7" s="170"/>
      <c r="B7" s="171">
        <v>1</v>
      </c>
      <c r="C7" s="171"/>
      <c r="D7" s="171">
        <v>2</v>
      </c>
      <c r="E7" s="171"/>
      <c r="F7" s="171" t="s">
        <v>46</v>
      </c>
      <c r="G7" s="96"/>
      <c r="H7" s="96"/>
      <c r="I7" s="96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2.75">
      <c r="A8" s="172" t="s">
        <v>127</v>
      </c>
      <c r="B8" s="173">
        <v>1738900</v>
      </c>
      <c r="C8" s="174"/>
      <c r="D8" s="174"/>
      <c r="E8" s="174"/>
      <c r="F8" s="174"/>
      <c r="G8" s="97" t="s">
        <v>47</v>
      </c>
      <c r="H8" s="97" t="s">
        <v>48</v>
      </c>
      <c r="I8" s="97" t="s">
        <v>49</v>
      </c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19" ht="24" customHeight="1">
      <c r="A9" s="99" t="s">
        <v>131</v>
      </c>
      <c r="B9" s="100">
        <v>587939.4642800001</v>
      </c>
      <c r="C9" s="100"/>
      <c r="D9" s="100">
        <v>675108.144061</v>
      </c>
      <c r="E9" s="100"/>
      <c r="F9" s="100">
        <f>B9-D9</f>
        <v>-87168.6797809999</v>
      </c>
      <c r="G9" s="98"/>
      <c r="H9" s="98"/>
      <c r="I9" s="98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ht="34.5" customHeight="1" thickBot="1">
      <c r="A10" s="102" t="s">
        <v>3</v>
      </c>
      <c r="B10" s="103">
        <f>B9/B8*100</f>
        <v>33.81099915348784</v>
      </c>
      <c r="C10" s="103"/>
      <c r="D10" s="103">
        <f>D9/B8*100</f>
        <v>38.8238624452815</v>
      </c>
      <c r="E10" s="104"/>
      <c r="F10" s="105">
        <f>F9/B8*100</f>
        <v>-5.012863291793657</v>
      </c>
      <c r="G10" s="101">
        <v>52469.84499999997</v>
      </c>
      <c r="H10" s="101">
        <v>66914.7985</v>
      </c>
      <c r="I10" s="101">
        <v>-14444.953500000032</v>
      </c>
      <c r="J10" s="40"/>
      <c r="K10" s="40"/>
      <c r="L10" s="39"/>
      <c r="M10" s="39"/>
      <c r="N10" s="39"/>
      <c r="O10" s="39"/>
      <c r="P10" s="39"/>
      <c r="Q10" s="39"/>
      <c r="R10" s="39"/>
      <c r="S10" s="39"/>
    </row>
    <row r="11" spans="1:19" ht="24" customHeight="1">
      <c r="A11" s="106" t="s">
        <v>168</v>
      </c>
      <c r="B11" s="107">
        <v>143156.76234000004</v>
      </c>
      <c r="C11" s="107"/>
      <c r="D11" s="107">
        <v>195004.99551275003</v>
      </c>
      <c r="E11" s="108"/>
      <c r="F11" s="190">
        <f>B11-D11</f>
        <v>-51848.233172749984</v>
      </c>
      <c r="G11" s="98"/>
      <c r="H11" s="98"/>
      <c r="I11" s="98"/>
      <c r="J11" s="39"/>
      <c r="K11" s="39"/>
      <c r="L11" s="41"/>
      <c r="M11" s="39"/>
      <c r="N11" s="39"/>
      <c r="O11" s="39"/>
      <c r="P11" s="39"/>
      <c r="Q11" s="39"/>
      <c r="R11" s="39"/>
      <c r="S11" s="39"/>
    </row>
    <row r="12" spans="1:19" ht="34.5" customHeight="1">
      <c r="A12" s="110" t="s">
        <v>50</v>
      </c>
      <c r="B12" s="108">
        <f>B11/B9*100</f>
        <v>24.3488949181719</v>
      </c>
      <c r="C12" s="108"/>
      <c r="D12" s="108">
        <f>D11/D9*100</f>
        <v>28.885001199915934</v>
      </c>
      <c r="E12" s="108"/>
      <c r="F12" s="108">
        <f>F11/F9*100</f>
        <v>59.48034695834789</v>
      </c>
      <c r="G12" s="109">
        <v>16945.7</v>
      </c>
      <c r="H12" s="109">
        <v>24614.3</v>
      </c>
      <c r="I12" s="109">
        <v>-7668.599999999991</v>
      </c>
      <c r="J12" s="39"/>
      <c r="K12" s="40"/>
      <c r="L12" s="41"/>
      <c r="M12" s="39"/>
      <c r="N12" s="39"/>
      <c r="O12" s="39"/>
      <c r="P12" s="39"/>
      <c r="Q12" s="39"/>
      <c r="R12" s="39"/>
      <c r="S12" s="39"/>
    </row>
    <row r="13" spans="1:19" ht="17.25" customHeight="1" thickBot="1">
      <c r="A13" s="102" t="s">
        <v>3</v>
      </c>
      <c r="B13" s="103">
        <f>B11/B8*100</f>
        <v>8.232604654666746</v>
      </c>
      <c r="C13" s="111"/>
      <c r="D13" s="103">
        <f>D11/B8*100</f>
        <v>11.214273133173272</v>
      </c>
      <c r="E13" s="111"/>
      <c r="F13" s="112">
        <f>F11/B8*100</f>
        <v>-2.9816684785065264</v>
      </c>
      <c r="G13" s="109"/>
      <c r="H13" s="109"/>
      <c r="I13" s="109"/>
      <c r="J13" s="39"/>
      <c r="K13" s="39"/>
      <c r="L13" s="41"/>
      <c r="M13" s="39"/>
      <c r="N13" s="39"/>
      <c r="O13" s="39"/>
      <c r="P13" s="39"/>
      <c r="Q13" s="39"/>
      <c r="R13" s="39"/>
      <c r="S13" s="39"/>
    </row>
    <row r="14" spans="1:19" ht="22.5" customHeight="1">
      <c r="A14" s="113" t="s">
        <v>83</v>
      </c>
      <c r="B14" s="114">
        <v>132162.11717494</v>
      </c>
      <c r="C14" s="108"/>
      <c r="D14" s="114">
        <v>168041.10055499992</v>
      </c>
      <c r="E14" s="108"/>
      <c r="F14" s="114">
        <f>B14-D14</f>
        <v>-35878.983380059915</v>
      </c>
      <c r="G14" s="98"/>
      <c r="H14" s="98"/>
      <c r="I14" s="98"/>
      <c r="J14" s="41"/>
      <c r="K14" s="39"/>
      <c r="L14" s="41"/>
      <c r="M14" s="39"/>
      <c r="N14" s="39"/>
      <c r="O14" s="39"/>
      <c r="P14" s="39"/>
      <c r="Q14" s="39"/>
      <c r="R14" s="39"/>
      <c r="S14" s="39"/>
    </row>
    <row r="15" spans="1:19" ht="34.5" customHeight="1">
      <c r="A15" s="110" t="s">
        <v>50</v>
      </c>
      <c r="B15" s="108">
        <f>B14/B9*100</f>
        <v>22.478864781901965</v>
      </c>
      <c r="C15" s="108"/>
      <c r="D15" s="108">
        <f>D14/D9*100</f>
        <v>24.890989989274434</v>
      </c>
      <c r="E15" s="108"/>
      <c r="F15" s="108">
        <f>F14/F9*100</f>
        <v>41.16040700650881</v>
      </c>
      <c r="G15" s="109">
        <v>9396.774575</v>
      </c>
      <c r="H15" s="109">
        <v>16492.518997999996</v>
      </c>
      <c r="I15" s="109">
        <v>-7095.7444229999965</v>
      </c>
      <c r="J15" s="39"/>
      <c r="K15" s="39"/>
      <c r="L15" s="41"/>
      <c r="M15" s="39"/>
      <c r="N15" s="39"/>
      <c r="O15" s="39"/>
      <c r="P15" s="39"/>
      <c r="Q15" s="39"/>
      <c r="R15" s="39"/>
      <c r="S15" s="39"/>
    </row>
    <row r="16" spans="1:19" ht="18" customHeight="1">
      <c r="A16" s="110" t="s">
        <v>84</v>
      </c>
      <c r="B16" s="108">
        <f>B14/B11*100</f>
        <v>92.3198562293917</v>
      </c>
      <c r="C16" s="108"/>
      <c r="D16" s="108">
        <f>D14/D11*100</f>
        <v>86.1727157876901</v>
      </c>
      <c r="E16" s="108"/>
      <c r="F16" s="108">
        <f>F14/F11*100</f>
        <v>69.20001161952213</v>
      </c>
      <c r="G16" s="109"/>
      <c r="H16" s="109"/>
      <c r="I16" s="109"/>
      <c r="J16" s="39"/>
      <c r="K16" s="39"/>
      <c r="L16" s="41"/>
      <c r="M16" s="39"/>
      <c r="N16" s="39"/>
      <c r="O16" s="39"/>
      <c r="P16" s="39"/>
      <c r="Q16" s="39"/>
      <c r="R16" s="39"/>
      <c r="S16" s="39"/>
    </row>
    <row r="17" spans="1:19" ht="18" customHeight="1" thickBot="1">
      <c r="A17" s="102" t="s">
        <v>3</v>
      </c>
      <c r="B17" s="103">
        <f>B14/B8*100</f>
        <v>7.600328781122549</v>
      </c>
      <c r="C17" s="111"/>
      <c r="D17" s="103">
        <f>D14/B8*100</f>
        <v>9.663643714704694</v>
      </c>
      <c r="E17" s="111"/>
      <c r="F17" s="112">
        <f>B17-D17</f>
        <v>-2.063314933582145</v>
      </c>
      <c r="G17" s="109"/>
      <c r="H17" s="109"/>
      <c r="I17" s="109"/>
      <c r="J17" s="39"/>
      <c r="K17" s="39"/>
      <c r="L17" s="41"/>
      <c r="M17" s="39"/>
      <c r="N17" s="39"/>
      <c r="O17" s="39"/>
      <c r="P17" s="39"/>
      <c r="Q17" s="39"/>
      <c r="R17" s="39"/>
      <c r="S17" s="39"/>
    </row>
    <row r="18" spans="1:19" ht="12.75">
      <c r="A18" s="194" t="s">
        <v>149</v>
      </c>
      <c r="B18" s="194"/>
      <c r="C18" s="194"/>
      <c r="D18" s="194"/>
      <c r="E18" s="194"/>
      <c r="F18" s="194"/>
      <c r="G18" s="98"/>
      <c r="H18" s="98"/>
      <c r="I18" s="98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:19" ht="12.75">
      <c r="A19" s="115" t="s">
        <v>151</v>
      </c>
      <c r="B19" s="115"/>
      <c r="C19" s="115"/>
      <c r="D19" s="115"/>
      <c r="E19" s="115"/>
      <c r="F19" s="115"/>
      <c r="G19" s="98"/>
      <c r="H19" s="98"/>
      <c r="I19" s="98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7:19" ht="12.75">
      <c r="G20" s="98"/>
      <c r="H20" s="98"/>
      <c r="I20" s="98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0:19" ht="12.75"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0:19" ht="12.75"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0:19" ht="12.75"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0:19" ht="12.75"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0:19" ht="12.75"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0:19" ht="12.75"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0:19" ht="12.75"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0:19" ht="12.75"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0:19" ht="12.75"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0:19" ht="12.75"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0:19" ht="12.75"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0:19" ht="12.75"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0:19" ht="12.75"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0:19" ht="12.75"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7" ht="12.75">
      <c r="F37" s="16"/>
    </row>
  </sheetData>
  <sheetProtection/>
  <mergeCells count="3">
    <mergeCell ref="A3:I3"/>
    <mergeCell ref="A4:I4"/>
    <mergeCell ref="A18:F18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O181"/>
  <sheetViews>
    <sheetView showZeros="0" tabSelected="1" view="pageBreakPreview" zoomScale="80" zoomScaleNormal="75" zoomScaleSheetLayoutView="80" zoomScalePageLayoutView="0" workbookViewId="0" topLeftCell="A1">
      <selection activeCell="W18" sqref="W18"/>
    </sheetView>
  </sheetViews>
  <sheetFormatPr defaultColWidth="8.8515625" defaultRowHeight="19.5" customHeight="1"/>
  <cols>
    <col min="1" max="1" width="54.8515625" style="1" customWidth="1"/>
    <col min="2" max="2" width="15.140625" style="1" bestFit="1" customWidth="1"/>
    <col min="3" max="3" width="11.28125" style="1" bestFit="1" customWidth="1"/>
    <col min="4" max="4" width="12.00390625" style="1" bestFit="1" customWidth="1"/>
    <col min="5" max="5" width="2.57421875" style="1" customWidth="1"/>
    <col min="6" max="6" width="15.140625" style="3" bestFit="1" customWidth="1"/>
    <col min="7" max="7" width="10.8515625" style="3" bestFit="1" customWidth="1"/>
    <col min="8" max="8" width="12.00390625" style="3" bestFit="1" customWidth="1"/>
    <col min="9" max="9" width="16.00390625" style="4" customWidth="1"/>
    <col min="10" max="10" width="14.140625" style="4" customWidth="1"/>
    <col min="11" max="11" width="13.7109375" style="4" customWidth="1"/>
    <col min="12" max="12" width="11.140625" style="4" customWidth="1"/>
    <col min="13" max="13" width="13.7109375" style="4" customWidth="1"/>
    <col min="14" max="14" width="14.140625" style="4" customWidth="1"/>
    <col min="15" max="16384" width="8.8515625" style="4" customWidth="1"/>
  </cols>
  <sheetData>
    <row r="1" ht="24" customHeight="1">
      <c r="F1" s="2"/>
    </row>
    <row r="2" spans="1:9" ht="21" customHeight="1">
      <c r="A2" s="55"/>
      <c r="B2" s="55"/>
      <c r="C2" s="55"/>
      <c r="D2" s="55"/>
      <c r="E2" s="55"/>
      <c r="F2" s="56"/>
      <c r="G2" s="57"/>
      <c r="H2" s="57"/>
      <c r="I2" s="62" t="s">
        <v>68</v>
      </c>
    </row>
    <row r="3" spans="1:9" ht="15.75" customHeight="1">
      <c r="A3" s="195" t="s">
        <v>82</v>
      </c>
      <c r="B3" s="196"/>
      <c r="C3" s="196"/>
      <c r="D3" s="196"/>
      <c r="E3" s="196"/>
      <c r="F3" s="196"/>
      <c r="G3" s="196"/>
      <c r="H3" s="196"/>
      <c r="I3" s="196"/>
    </row>
    <row r="4" spans="1:9" ht="28.5" customHeight="1">
      <c r="A4" s="196"/>
      <c r="B4" s="196"/>
      <c r="C4" s="196"/>
      <c r="D4" s="196"/>
      <c r="E4" s="196"/>
      <c r="F4" s="196"/>
      <c r="G4" s="196"/>
      <c r="H4" s="196"/>
      <c r="I4" s="196"/>
    </row>
    <row r="5" spans="1:9" ht="25.5" customHeight="1" thickBot="1">
      <c r="A5" s="59" t="s">
        <v>0</v>
      </c>
      <c r="B5" s="59"/>
      <c r="C5" s="59"/>
      <c r="D5" s="59"/>
      <c r="E5" s="59"/>
      <c r="F5" s="59"/>
      <c r="G5" s="59"/>
      <c r="H5" s="59"/>
      <c r="I5" s="60" t="s">
        <v>79</v>
      </c>
    </row>
    <row r="6" spans="1:9" ht="11.25" customHeight="1" hidden="1" thickBot="1">
      <c r="A6" s="61" t="s">
        <v>1</v>
      </c>
      <c r="B6" s="61"/>
      <c r="C6" s="61"/>
      <c r="D6" s="61"/>
      <c r="E6" s="61"/>
      <c r="F6" s="62"/>
      <c r="G6" s="58"/>
      <c r="H6" s="58"/>
      <c r="I6" s="61"/>
    </row>
    <row r="7" spans="1:10" ht="51.75" customHeight="1">
      <c r="A7" s="63"/>
      <c r="B7" s="197" t="s">
        <v>152</v>
      </c>
      <c r="C7" s="198"/>
      <c r="D7" s="198"/>
      <c r="E7" s="65"/>
      <c r="F7" s="199" t="s">
        <v>153</v>
      </c>
      <c r="G7" s="200"/>
      <c r="H7" s="200"/>
      <c r="I7" s="64" t="s">
        <v>154</v>
      </c>
      <c r="J7" s="177"/>
    </row>
    <row r="8" spans="1:9" s="5" customFormat="1" ht="25.5" customHeight="1" thickBot="1">
      <c r="A8" s="66"/>
      <c r="B8" s="67" t="s">
        <v>2</v>
      </c>
      <c r="C8" s="68" t="s">
        <v>3</v>
      </c>
      <c r="D8" s="68" t="s">
        <v>4</v>
      </c>
      <c r="E8" s="68"/>
      <c r="F8" s="67" t="s">
        <v>2</v>
      </c>
      <c r="G8" s="68" t="s">
        <v>3</v>
      </c>
      <c r="H8" s="68" t="s">
        <v>4</v>
      </c>
      <c r="I8" s="69" t="s">
        <v>85</v>
      </c>
    </row>
    <row r="9" spans="1:9" s="6" customFormat="1" ht="24.75" customHeight="1" thickTop="1">
      <c r="A9" s="166" t="s">
        <v>148</v>
      </c>
      <c r="B9" s="167">
        <f>'A 1 Sinteza executie trim. I '!B8</f>
        <v>1738900</v>
      </c>
      <c r="C9" s="167"/>
      <c r="D9" s="167"/>
      <c r="E9" s="167"/>
      <c r="F9" s="167">
        <f>B9</f>
        <v>1738900</v>
      </c>
      <c r="G9" s="167"/>
      <c r="H9" s="167"/>
      <c r="I9" s="167"/>
    </row>
    <row r="10" spans="1:11" s="7" customFormat="1" ht="35.25" customHeight="1">
      <c r="A10" s="155" t="s">
        <v>5</v>
      </c>
      <c r="B10" s="158">
        <f>B11+B28+B29+B30+B32+B31+B33+B34+B27</f>
        <v>143156.76234000002</v>
      </c>
      <c r="C10" s="159">
        <f>B10/$B$9</f>
        <v>0.08232604654666745</v>
      </c>
      <c r="D10" s="159">
        <f>B10/$B$10</f>
        <v>1</v>
      </c>
      <c r="E10" s="158">
        <f>E11+E28+E29+E30</f>
        <v>0</v>
      </c>
      <c r="F10" s="158">
        <f>F11+F28+F29+F30+F32+F31+F33+F34</f>
        <v>132162.11717494</v>
      </c>
      <c r="G10" s="159">
        <f>F10/$F$9</f>
        <v>0.07600328781122549</v>
      </c>
      <c r="H10" s="159">
        <f>F10/$F$10</f>
        <v>1</v>
      </c>
      <c r="I10" s="160">
        <f>F10/B10</f>
        <v>0.9231985622939173</v>
      </c>
      <c r="K10" s="49"/>
    </row>
    <row r="11" spans="1:13" s="9" customFormat="1" ht="24.75" customHeight="1">
      <c r="A11" s="150" t="s">
        <v>6</v>
      </c>
      <c r="B11" s="70">
        <f>B12+B25+B26</f>
        <v>115281.54034</v>
      </c>
      <c r="C11" s="87">
        <f aca="true" t="shared" si="0" ref="C11:C30">B11/$B$9</f>
        <v>0.06629566987175801</v>
      </c>
      <c r="D11" s="87">
        <f aca="true" t="shared" si="1" ref="D11:D30">B11/$B$10</f>
        <v>0.805281835490273</v>
      </c>
      <c r="E11" s="70">
        <f>E12+E25+E26</f>
        <v>0</v>
      </c>
      <c r="F11" s="70">
        <f>F12+F25+F26</f>
        <v>119424.71718494</v>
      </c>
      <c r="G11" s="87">
        <f aca="true" t="shared" si="2" ref="G11:G33">F11/$F$9</f>
        <v>0.06867831225771465</v>
      </c>
      <c r="H11" s="87">
        <f aca="true" t="shared" si="3" ref="H11:H33">F11/$F$10</f>
        <v>0.9036229120547471</v>
      </c>
      <c r="I11" s="85">
        <f>F11/B11</f>
        <v>1.0359396381477948</v>
      </c>
      <c r="J11" s="7"/>
      <c r="K11" s="49"/>
      <c r="M11" s="7"/>
    </row>
    <row r="12" spans="1:13" s="9" customFormat="1" ht="25.5" customHeight="1">
      <c r="A12" s="151" t="s">
        <v>7</v>
      </c>
      <c r="B12" s="70">
        <f>B13+B17+B18+B23+B24</f>
        <v>61742.479999999996</v>
      </c>
      <c r="C12" s="87">
        <f t="shared" si="0"/>
        <v>0.03550663062855828</v>
      </c>
      <c r="D12" s="87">
        <f t="shared" si="1"/>
        <v>0.4312927939328527</v>
      </c>
      <c r="E12" s="70">
        <f>E13+E17+E18+E23+E24</f>
        <v>0</v>
      </c>
      <c r="F12" s="70">
        <f>F13+F17+F18+F23+F24</f>
        <v>63328.068629</v>
      </c>
      <c r="G12" s="87">
        <f t="shared" si="2"/>
        <v>0.03641846490827535</v>
      </c>
      <c r="H12" s="87">
        <f t="shared" si="3"/>
        <v>0.4791695985406625</v>
      </c>
      <c r="I12" s="85">
        <f>F12/B12</f>
        <v>1.025680676075856</v>
      </c>
      <c r="J12" s="7"/>
      <c r="K12" s="49"/>
      <c r="M12" s="7"/>
    </row>
    <row r="13" spans="1:13" s="9" customFormat="1" ht="40.5" customHeight="1">
      <c r="A13" s="152" t="s">
        <v>8</v>
      </c>
      <c r="B13" s="70">
        <f>B14+B15+B16</f>
        <v>12399.849</v>
      </c>
      <c r="C13" s="87">
        <f t="shared" si="0"/>
        <v>0.007130858013686813</v>
      </c>
      <c r="D13" s="87">
        <f t="shared" si="1"/>
        <v>0.08661727743290341</v>
      </c>
      <c r="E13" s="70"/>
      <c r="F13" s="70">
        <f>F14+F15+F16</f>
        <v>13418.505312000001</v>
      </c>
      <c r="G13" s="87">
        <f t="shared" si="2"/>
        <v>0.007716663012249124</v>
      </c>
      <c r="H13" s="87">
        <f t="shared" si="3"/>
        <v>0.10153064735061886</v>
      </c>
      <c r="I13" s="85">
        <f>F13/B13</f>
        <v>1.0821507029642055</v>
      </c>
      <c r="J13" s="7"/>
      <c r="K13" s="49"/>
      <c r="M13" s="7"/>
    </row>
    <row r="14" spans="1:13" ht="25.5" customHeight="1">
      <c r="A14" s="153" t="s">
        <v>9</v>
      </c>
      <c r="B14" s="71">
        <v>1052.684</v>
      </c>
      <c r="C14" s="88">
        <f t="shared" si="0"/>
        <v>0.0006053735119903387</v>
      </c>
      <c r="D14" s="88">
        <f t="shared" si="1"/>
        <v>0.007353365518981601</v>
      </c>
      <c r="E14" s="71"/>
      <c r="F14" s="71">
        <v>1495.0439999999999</v>
      </c>
      <c r="G14" s="88">
        <f t="shared" si="2"/>
        <v>0.0008597642187589855</v>
      </c>
      <c r="H14" s="88">
        <f t="shared" si="3"/>
        <v>0.011312197715636197</v>
      </c>
      <c r="I14" s="85">
        <f aca="true" t="shared" si="4" ref="I14:I33">F14/B14</f>
        <v>1.4202210729905649</v>
      </c>
      <c r="J14" s="7"/>
      <c r="K14" s="49"/>
      <c r="M14" s="7"/>
    </row>
    <row r="15" spans="1:13" ht="18" customHeight="1">
      <c r="A15" s="153" t="s">
        <v>10</v>
      </c>
      <c r="B15" s="71">
        <v>10930.394</v>
      </c>
      <c r="C15" s="88">
        <f t="shared" si="0"/>
        <v>0.006285809419748117</v>
      </c>
      <c r="D15" s="88">
        <f t="shared" si="1"/>
        <v>0.07635262087053986</v>
      </c>
      <c r="E15" s="71"/>
      <c r="F15" s="71">
        <v>11502.167312000001</v>
      </c>
      <c r="G15" s="88">
        <f t="shared" si="2"/>
        <v>0.006614622641900053</v>
      </c>
      <c r="H15" s="88">
        <f t="shared" si="3"/>
        <v>0.08703074343743179</v>
      </c>
      <c r="I15" s="85">
        <f t="shared" si="4"/>
        <v>1.0523104027174135</v>
      </c>
      <c r="J15" s="7"/>
      <c r="K15" s="49"/>
      <c r="M15" s="7"/>
    </row>
    <row r="16" spans="1:13" ht="30" customHeight="1">
      <c r="A16" s="154" t="s">
        <v>11</v>
      </c>
      <c r="B16" s="71">
        <v>416.77099999999996</v>
      </c>
      <c r="C16" s="88">
        <f t="shared" si="0"/>
        <v>0.00023967508194835813</v>
      </c>
      <c r="D16" s="88">
        <f t="shared" si="1"/>
        <v>0.0029112910433819464</v>
      </c>
      <c r="E16" s="71"/>
      <c r="F16" s="71">
        <v>421.294</v>
      </c>
      <c r="G16" s="88">
        <f t="shared" si="2"/>
        <v>0.00024227615159008568</v>
      </c>
      <c r="H16" s="88">
        <f t="shared" si="3"/>
        <v>0.0031877061975508656</v>
      </c>
      <c r="I16" s="85">
        <f t="shared" si="4"/>
        <v>1.0108524825383725</v>
      </c>
      <c r="J16" s="7"/>
      <c r="K16" s="49"/>
      <c r="M16" s="7"/>
    </row>
    <row r="17" spans="1:13" ht="24" customHeight="1">
      <c r="A17" s="152" t="s">
        <v>12</v>
      </c>
      <c r="B17" s="81">
        <v>5682.2</v>
      </c>
      <c r="C17" s="89">
        <f t="shared" si="0"/>
        <v>0.0032676979699810225</v>
      </c>
      <c r="D17" s="89">
        <f t="shared" si="1"/>
        <v>0.039692152205179576</v>
      </c>
      <c r="E17" s="72"/>
      <c r="F17" s="72">
        <v>5548.816</v>
      </c>
      <c r="G17" s="89">
        <f t="shared" si="2"/>
        <v>0.003190992006440853</v>
      </c>
      <c r="H17" s="89">
        <f t="shared" si="3"/>
        <v>0.04198492063088818</v>
      </c>
      <c r="I17" s="85">
        <f t="shared" si="4"/>
        <v>0.97652599345324</v>
      </c>
      <c r="J17" s="7"/>
      <c r="K17" s="49"/>
      <c r="M17" s="7"/>
    </row>
    <row r="18" spans="1:13" ht="23.25" customHeight="1">
      <c r="A18" s="73" t="s">
        <v>13</v>
      </c>
      <c r="B18" s="70">
        <f>SUM(B19:B22)</f>
        <v>42708.645</v>
      </c>
      <c r="C18" s="87">
        <f t="shared" si="0"/>
        <v>0.024560725171085165</v>
      </c>
      <c r="D18" s="87">
        <f t="shared" si="1"/>
        <v>0.2983348065567881</v>
      </c>
      <c r="E18" s="70">
        <f>SUM(E19:E22)</f>
        <v>0</v>
      </c>
      <c r="F18" s="70">
        <f>SUM(F19:F22)</f>
        <v>43454.694317</v>
      </c>
      <c r="G18" s="87">
        <f t="shared" si="2"/>
        <v>0.024989760375524757</v>
      </c>
      <c r="H18" s="87">
        <f t="shared" si="3"/>
        <v>0.32879841247912217</v>
      </c>
      <c r="I18" s="85">
        <f t="shared" si="4"/>
        <v>1.017468344336375</v>
      </c>
      <c r="J18" s="7"/>
      <c r="K18" s="49"/>
      <c r="M18" s="7"/>
    </row>
    <row r="19" spans="1:13" ht="20.25" customHeight="1">
      <c r="A19" s="153" t="s">
        <v>14</v>
      </c>
      <c r="B19" s="71">
        <v>28088.711</v>
      </c>
      <c r="C19" s="88">
        <f t="shared" si="0"/>
        <v>0.016153149117258035</v>
      </c>
      <c r="D19" s="88">
        <f t="shared" si="1"/>
        <v>0.1962094597619411</v>
      </c>
      <c r="E19" s="71"/>
      <c r="F19" s="71">
        <v>29361.652</v>
      </c>
      <c r="G19" s="88">
        <f t="shared" si="2"/>
        <v>0.016885187187302315</v>
      </c>
      <c r="H19" s="88">
        <f t="shared" si="3"/>
        <v>0.2221639046621404</v>
      </c>
      <c r="I19" s="85">
        <f t="shared" si="4"/>
        <v>1.0453185979235573</v>
      </c>
      <c r="J19" s="7"/>
      <c r="K19" s="49"/>
      <c r="M19" s="7"/>
    </row>
    <row r="20" spans="1:13" ht="18" customHeight="1">
      <c r="A20" s="153" t="s">
        <v>15</v>
      </c>
      <c r="B20" s="71">
        <v>9250.726</v>
      </c>
      <c r="C20" s="88">
        <f t="shared" si="0"/>
        <v>0.005319872333084134</v>
      </c>
      <c r="D20" s="88">
        <f t="shared" si="1"/>
        <v>0.06461955306050686</v>
      </c>
      <c r="E20" s="71"/>
      <c r="F20" s="71">
        <v>8912.866</v>
      </c>
      <c r="G20" s="88">
        <f t="shared" si="2"/>
        <v>0.005125577088964287</v>
      </c>
      <c r="H20" s="88">
        <f t="shared" si="3"/>
        <v>0.06743888635048302</v>
      </c>
      <c r="I20" s="85">
        <f t="shared" si="4"/>
        <v>0.9634774611203487</v>
      </c>
      <c r="J20" s="7"/>
      <c r="K20" s="49"/>
      <c r="M20" s="7"/>
    </row>
    <row r="21" spans="1:13" s="11" customFormat="1" ht="15.75">
      <c r="A21" s="74" t="s">
        <v>16</v>
      </c>
      <c r="B21" s="71">
        <v>2764.882</v>
      </c>
      <c r="C21" s="88">
        <f t="shared" si="0"/>
        <v>0.0015900178273621254</v>
      </c>
      <c r="D21" s="88">
        <f t="shared" si="1"/>
        <v>0.019313666744106388</v>
      </c>
      <c r="E21" s="71"/>
      <c r="F21" s="71">
        <v>2381.9843170000004</v>
      </c>
      <c r="G21" s="88">
        <f t="shared" si="2"/>
        <v>0.0013698224837540977</v>
      </c>
      <c r="H21" s="88">
        <f t="shared" si="3"/>
        <v>0.018023200353600735</v>
      </c>
      <c r="I21" s="85">
        <f t="shared" si="4"/>
        <v>0.8615139152412292</v>
      </c>
      <c r="J21" s="7"/>
      <c r="K21" s="49"/>
      <c r="M21" s="7"/>
    </row>
    <row r="22" spans="1:13" ht="45" customHeight="1">
      <c r="A22" s="74" t="s">
        <v>17</v>
      </c>
      <c r="B22" s="71">
        <v>2604.3260000000005</v>
      </c>
      <c r="C22" s="88">
        <f t="shared" si="0"/>
        <v>0.0014976858933808733</v>
      </c>
      <c r="D22" s="88">
        <f t="shared" si="1"/>
        <v>0.018192126990233804</v>
      </c>
      <c r="E22" s="71"/>
      <c r="F22" s="71">
        <v>2798.1920000000005</v>
      </c>
      <c r="G22" s="88">
        <f t="shared" si="2"/>
        <v>0.0016091736155040546</v>
      </c>
      <c r="H22" s="88">
        <f t="shared" si="3"/>
        <v>0.02117242111289801</v>
      </c>
      <c r="I22" s="85">
        <f t="shared" si="4"/>
        <v>1.0744399894636847</v>
      </c>
      <c r="J22" s="7"/>
      <c r="K22" s="49"/>
      <c r="M22" s="7"/>
    </row>
    <row r="23" spans="1:13" s="9" customFormat="1" ht="45" customHeight="1">
      <c r="A23" s="73" t="s">
        <v>18</v>
      </c>
      <c r="B23" s="72">
        <v>447.681</v>
      </c>
      <c r="C23" s="89">
        <f t="shared" si="0"/>
        <v>0.00025745068721605614</v>
      </c>
      <c r="D23" s="89">
        <f t="shared" si="1"/>
        <v>0.0031272081924900563</v>
      </c>
      <c r="E23" s="72"/>
      <c r="F23" s="72">
        <v>386.159</v>
      </c>
      <c r="G23" s="89">
        <f t="shared" si="2"/>
        <v>0.00022207084938754385</v>
      </c>
      <c r="H23" s="89">
        <f t="shared" si="3"/>
        <v>0.0029218584587961016</v>
      </c>
      <c r="I23" s="85">
        <f t="shared" si="4"/>
        <v>0.8625762540737713</v>
      </c>
      <c r="J23" s="7"/>
      <c r="K23" s="49"/>
      <c r="M23" s="7"/>
    </row>
    <row r="24" spans="1:11" s="9" customFormat="1" ht="17.25" customHeight="1">
      <c r="A24" s="75" t="s">
        <v>19</v>
      </c>
      <c r="B24" s="72">
        <v>504.10499999999996</v>
      </c>
      <c r="C24" s="89">
        <f t="shared" si="0"/>
        <v>0.00028989878658922303</v>
      </c>
      <c r="D24" s="89">
        <f t="shared" si="1"/>
        <v>0.0035213495454915434</v>
      </c>
      <c r="E24" s="72"/>
      <c r="F24" s="72">
        <v>519.894</v>
      </c>
      <c r="G24" s="89">
        <f>F24/$F$9</f>
        <v>0.00029897866467306917</v>
      </c>
      <c r="H24" s="89">
        <f t="shared" si="3"/>
        <v>0.003933759621237212</v>
      </c>
      <c r="I24" s="85">
        <f t="shared" si="4"/>
        <v>1.0313208557740947</v>
      </c>
      <c r="J24" s="7"/>
      <c r="K24" s="49"/>
    </row>
    <row r="25" spans="1:13" s="9" customFormat="1" ht="18" customHeight="1">
      <c r="A25" s="76" t="s">
        <v>20</v>
      </c>
      <c r="B25" s="72">
        <v>43270.851</v>
      </c>
      <c r="C25" s="89">
        <f t="shared" si="0"/>
        <v>0.02488403645983093</v>
      </c>
      <c r="D25" s="89">
        <f t="shared" si="1"/>
        <v>0.3022620118861791</v>
      </c>
      <c r="E25" s="72"/>
      <c r="F25" s="72">
        <v>45096.387431999996</v>
      </c>
      <c r="G25" s="89">
        <f t="shared" si="2"/>
        <v>0.025933859009718785</v>
      </c>
      <c r="H25" s="89">
        <f t="shared" si="3"/>
        <v>0.34122022555303744</v>
      </c>
      <c r="I25" s="85">
        <f t="shared" si="4"/>
        <v>1.04218859555131</v>
      </c>
      <c r="J25" s="7"/>
      <c r="K25" s="49"/>
      <c r="M25" s="7"/>
    </row>
    <row r="26" spans="1:13" s="9" customFormat="1" ht="18.75" customHeight="1">
      <c r="A26" s="77" t="s">
        <v>21</v>
      </c>
      <c r="B26" s="72">
        <v>10268.20934</v>
      </c>
      <c r="C26" s="89">
        <f t="shared" si="0"/>
        <v>0.005905002783368796</v>
      </c>
      <c r="D26" s="89">
        <f t="shared" si="1"/>
        <v>0.07172702967124116</v>
      </c>
      <c r="E26" s="72"/>
      <c r="F26" s="72">
        <v>11000.261123940001</v>
      </c>
      <c r="G26" s="89">
        <f t="shared" si="2"/>
        <v>0.006325988339720513</v>
      </c>
      <c r="H26" s="89">
        <f t="shared" si="3"/>
        <v>0.08323308796104714</v>
      </c>
      <c r="I26" s="85">
        <f t="shared" si="4"/>
        <v>1.0712930326700958</v>
      </c>
      <c r="J26" s="7"/>
      <c r="K26" s="49"/>
      <c r="M26" s="7"/>
    </row>
    <row r="27" spans="1:13" s="9" customFormat="1" ht="30">
      <c r="A27" s="191" t="s">
        <v>156</v>
      </c>
      <c r="B27" s="72">
        <v>500</v>
      </c>
      <c r="C27" s="89"/>
      <c r="D27" s="89"/>
      <c r="E27" s="72"/>
      <c r="F27" s="72"/>
      <c r="G27" s="89"/>
      <c r="H27" s="89"/>
      <c r="I27" s="85"/>
      <c r="J27" s="7"/>
      <c r="K27" s="49"/>
      <c r="M27" s="7"/>
    </row>
    <row r="28" spans="1:13" s="9" customFormat="1" ht="15.75">
      <c r="A28" s="146" t="s">
        <v>22</v>
      </c>
      <c r="B28" s="72">
        <v>390.947</v>
      </c>
      <c r="C28" s="89">
        <f t="shared" si="0"/>
        <v>0.00022482431422163438</v>
      </c>
      <c r="D28" s="89">
        <f t="shared" si="1"/>
        <v>0.002730901381183052</v>
      </c>
      <c r="E28" s="72"/>
      <c r="F28" s="72">
        <v>358.081</v>
      </c>
      <c r="G28" s="89">
        <f t="shared" si="2"/>
        <v>0.00020592385991143828</v>
      </c>
      <c r="H28" s="89">
        <f t="shared" si="3"/>
        <v>0.0027094072617345885</v>
      </c>
      <c r="I28" s="85">
        <f t="shared" si="4"/>
        <v>0.9159323386546003</v>
      </c>
      <c r="J28" s="7"/>
      <c r="K28" s="49"/>
      <c r="M28" s="7"/>
    </row>
    <row r="29" spans="1:15" s="9" customFormat="1" ht="18" customHeight="1">
      <c r="A29" s="146" t="s">
        <v>23</v>
      </c>
      <c r="B29" s="72">
        <v>7.189</v>
      </c>
      <c r="C29" s="89">
        <f t="shared" si="0"/>
        <v>4.134222784518949E-06</v>
      </c>
      <c r="D29" s="89">
        <f t="shared" si="1"/>
        <v>5.021767663986413E-05</v>
      </c>
      <c r="E29" s="72"/>
      <c r="F29" s="72">
        <v>0.120117</v>
      </c>
      <c r="G29" s="89">
        <f>F29/$F$9</f>
        <v>6.907642762666053E-08</v>
      </c>
      <c r="H29" s="89">
        <f t="shared" si="3"/>
        <v>9.088610455672697E-07</v>
      </c>
      <c r="I29" s="85">
        <f t="shared" si="4"/>
        <v>0.016708443455278898</v>
      </c>
      <c r="J29" s="7"/>
      <c r="K29" s="49"/>
      <c r="M29" s="7"/>
      <c r="N29" s="42"/>
      <c r="O29" s="42"/>
    </row>
    <row r="30" spans="1:13" s="9" customFormat="1" ht="30" customHeight="1">
      <c r="A30" s="146" t="s">
        <v>24</v>
      </c>
      <c r="B30" s="72">
        <v>10131.831</v>
      </c>
      <c r="C30" s="89">
        <f t="shared" si="0"/>
        <v>0.0058265748461671174</v>
      </c>
      <c r="D30" s="89">
        <f t="shared" si="1"/>
        <v>0.07077437931948133</v>
      </c>
      <c r="E30" s="72"/>
      <c r="F30" s="72">
        <v>4349.311947</v>
      </c>
      <c r="G30" s="89">
        <f t="shared" si="2"/>
        <v>0.002501185776640405</v>
      </c>
      <c r="H30" s="89">
        <f t="shared" si="3"/>
        <v>0.03290891550445514</v>
      </c>
      <c r="I30" s="85">
        <f>F30/B30</f>
        <v>0.4292720582291592</v>
      </c>
      <c r="J30" s="7"/>
      <c r="K30" s="49"/>
      <c r="M30" s="7"/>
    </row>
    <row r="31" spans="1:13" s="9" customFormat="1" ht="30">
      <c r="A31" s="146" t="s">
        <v>25</v>
      </c>
      <c r="B31" s="70"/>
      <c r="C31" s="89">
        <f>B31/$B$9</f>
        <v>0</v>
      </c>
      <c r="D31" s="89">
        <f>B31/$B$10</f>
        <v>0</v>
      </c>
      <c r="E31" s="72"/>
      <c r="F31" s="72">
        <v>52.678</v>
      </c>
      <c r="G31" s="89">
        <f t="shared" si="2"/>
        <v>3.0293863936971648E-05</v>
      </c>
      <c r="H31" s="89">
        <f t="shared" si="3"/>
        <v>0.00039858622974593634</v>
      </c>
      <c r="I31" s="85"/>
      <c r="J31" s="7"/>
      <c r="K31" s="49"/>
      <c r="M31" s="7"/>
    </row>
    <row r="32" spans="1:13" ht="49.5" customHeight="1">
      <c r="A32" s="146" t="s">
        <v>87</v>
      </c>
      <c r="B32" s="70"/>
      <c r="C32" s="89">
        <f>B32/$B$9</f>
        <v>0</v>
      </c>
      <c r="D32" s="89">
        <f>B32/$B$10</f>
        <v>0</v>
      </c>
      <c r="E32" s="72"/>
      <c r="F32" s="72">
        <v>274.36400000000003</v>
      </c>
      <c r="G32" s="89">
        <f t="shared" si="2"/>
        <v>0.00015778020587727876</v>
      </c>
      <c r="H32" s="89">
        <f t="shared" si="3"/>
        <v>0.0020759655328223187</v>
      </c>
      <c r="I32" s="85"/>
      <c r="J32" s="7"/>
      <c r="K32" s="49"/>
      <c r="M32" s="7"/>
    </row>
    <row r="33" spans="1:13" ht="45.75" customHeight="1">
      <c r="A33" s="146" t="s">
        <v>86</v>
      </c>
      <c r="B33" s="70">
        <v>7342.63</v>
      </c>
      <c r="C33" s="89">
        <f>B33/$B$9</f>
        <v>0.00422257174075565</v>
      </c>
      <c r="D33" s="89">
        <f>B33/$B$10</f>
        <v>0.05129083586398186</v>
      </c>
      <c r="E33" s="70"/>
      <c r="F33" s="78">
        <v>6819.675926</v>
      </c>
      <c r="G33" s="89">
        <f t="shared" si="2"/>
        <v>0.003921833300362298</v>
      </c>
      <c r="H33" s="89">
        <f t="shared" si="3"/>
        <v>0.05160083745460092</v>
      </c>
      <c r="I33" s="85">
        <f t="shared" si="4"/>
        <v>0.9287783704204079</v>
      </c>
      <c r="J33" s="7"/>
      <c r="K33" s="49"/>
      <c r="M33" s="7"/>
    </row>
    <row r="34" spans="1:13" ht="45.75" customHeight="1">
      <c r="A34" s="146" t="s">
        <v>144</v>
      </c>
      <c r="B34" s="70">
        <v>9502.625</v>
      </c>
      <c r="C34" s="89">
        <f>B34/$B$9</f>
        <v>0.005464733452182414</v>
      </c>
      <c r="D34" s="89">
        <f>B34/$B$10</f>
        <v>0.06637915558212393</v>
      </c>
      <c r="E34" s="70"/>
      <c r="F34" s="78">
        <v>883.169</v>
      </c>
      <c r="G34" s="89">
        <f>F34/$F$9</f>
        <v>0.000507889470354822</v>
      </c>
      <c r="H34" s="89">
        <f>F34/$F$10</f>
        <v>0.00668246710084834</v>
      </c>
      <c r="I34" s="85">
        <f>F34/B34</f>
        <v>0.09293947724970732</v>
      </c>
      <c r="J34" s="7"/>
      <c r="K34" s="49"/>
      <c r="M34" s="7"/>
    </row>
    <row r="35" spans="1:13" s="9" customFormat="1" ht="33" customHeight="1">
      <c r="A35" s="155" t="s">
        <v>26</v>
      </c>
      <c r="B35" s="156">
        <f>B36+B51+B52</f>
        <v>195004.99551275006</v>
      </c>
      <c r="C35" s="157">
        <f>B35/$B$9</f>
        <v>0.11214273133173273</v>
      </c>
      <c r="D35" s="157">
        <f>B35/$B$35</f>
        <v>1</v>
      </c>
      <c r="E35" s="156"/>
      <c r="F35" s="156">
        <f>F36+F51+F52</f>
        <v>168041.10055499995</v>
      </c>
      <c r="G35" s="157">
        <f>F35/$F$9</f>
        <v>0.09663643714704696</v>
      </c>
      <c r="H35" s="157">
        <f>F35/$F$35</f>
        <v>1</v>
      </c>
      <c r="I35" s="157">
        <f aca="true" t="shared" si="5" ref="I35:I53">F35/B35</f>
        <v>0.861727157876901</v>
      </c>
      <c r="J35" s="7"/>
      <c r="K35" s="8"/>
      <c r="M35" s="7"/>
    </row>
    <row r="36" spans="1:13" s="9" customFormat="1" ht="19.5" customHeight="1">
      <c r="A36" s="79" t="s">
        <v>27</v>
      </c>
      <c r="B36" s="80">
        <f>B37+B38+B39+B40+B49+B50+B41+B42+B43+B44+B45+B46+B47+B48</f>
        <v>181349.98782700006</v>
      </c>
      <c r="C36" s="90">
        <f aca="true" t="shared" si="6" ref="C36:C51">B36/$B$9</f>
        <v>0.104290061433665</v>
      </c>
      <c r="D36" s="90">
        <f aca="true" t="shared" si="7" ref="D36:D51">B36/$B$35</f>
        <v>0.92997611343317</v>
      </c>
      <c r="E36" s="80"/>
      <c r="F36" s="80">
        <f>F37+F38+F39+F40+F49+F50+F41+F42+F43+F44+F45+F46+F47+F48</f>
        <v>154115.05010899997</v>
      </c>
      <c r="G36" s="90">
        <f aca="true" t="shared" si="8" ref="G36:G51">F36/$F$9</f>
        <v>0.08862789700902868</v>
      </c>
      <c r="H36" s="90">
        <f>F36/$F$35</f>
        <v>0.9171271171159583</v>
      </c>
      <c r="I36" s="84">
        <f>F36/B36</f>
        <v>0.8498211218851527</v>
      </c>
      <c r="J36" s="7"/>
      <c r="K36" s="8"/>
      <c r="M36" s="7"/>
    </row>
    <row r="37" spans="1:13" ht="19.5" customHeight="1">
      <c r="A37" s="147" t="s">
        <v>28</v>
      </c>
      <c r="B37" s="82">
        <v>37151.793410000006</v>
      </c>
      <c r="C37" s="88">
        <f t="shared" si="6"/>
        <v>0.021365112088101677</v>
      </c>
      <c r="D37" s="88">
        <f t="shared" si="7"/>
        <v>0.19051713681648172</v>
      </c>
      <c r="E37" s="81"/>
      <c r="F37" s="83">
        <v>36545.828048</v>
      </c>
      <c r="G37" s="88">
        <f t="shared" si="8"/>
        <v>0.02101663583184772</v>
      </c>
      <c r="H37" s="88">
        <f aca="true" t="shared" si="9" ref="H37:H51">F37/$F$35</f>
        <v>0.2174814847516339</v>
      </c>
      <c r="I37" s="86">
        <f t="shared" si="5"/>
        <v>0.9836894721255395</v>
      </c>
      <c r="J37" s="7"/>
      <c r="K37" s="8"/>
      <c r="M37" s="7"/>
    </row>
    <row r="38" spans="1:13" ht="17.25" customHeight="1">
      <c r="A38" s="147" t="s">
        <v>29</v>
      </c>
      <c r="B38" s="82">
        <v>22837.253072000003</v>
      </c>
      <c r="C38" s="88">
        <f t="shared" si="6"/>
        <v>0.013133160660187477</v>
      </c>
      <c r="D38" s="88">
        <f t="shared" si="7"/>
        <v>0.11711111816367202</v>
      </c>
      <c r="E38" s="81"/>
      <c r="F38" s="83">
        <v>21682.982068999998</v>
      </c>
      <c r="G38" s="88">
        <f t="shared" si="8"/>
        <v>0.012469366880786703</v>
      </c>
      <c r="H38" s="88">
        <f t="shared" si="9"/>
        <v>0.12903380183411228</v>
      </c>
      <c r="I38" s="86">
        <f t="shared" si="5"/>
        <v>0.9494566619128454</v>
      </c>
      <c r="J38" s="7"/>
      <c r="K38" s="8"/>
      <c r="M38" s="7"/>
    </row>
    <row r="39" spans="1:13" ht="19.5" customHeight="1">
      <c r="A39" s="147" t="s">
        <v>30</v>
      </c>
      <c r="B39" s="82">
        <v>9892.48737</v>
      </c>
      <c r="C39" s="88">
        <f t="shared" si="6"/>
        <v>0.00568893402150785</v>
      </c>
      <c r="D39" s="88">
        <f t="shared" si="7"/>
        <v>0.05072940487492895</v>
      </c>
      <c r="E39" s="81"/>
      <c r="F39" s="83">
        <v>7627.2078710000005</v>
      </c>
      <c r="G39" s="88">
        <f t="shared" si="8"/>
        <v>0.004386225700730347</v>
      </c>
      <c r="H39" s="88">
        <f t="shared" si="9"/>
        <v>0.04538894262063947</v>
      </c>
      <c r="I39" s="86">
        <f t="shared" si="5"/>
        <v>0.771010119672258</v>
      </c>
      <c r="J39" s="7"/>
      <c r="K39" s="8"/>
      <c r="M39" s="7"/>
    </row>
    <row r="40" spans="1:13" ht="19.5" customHeight="1">
      <c r="A40" s="147" t="s">
        <v>31</v>
      </c>
      <c r="B40" s="82">
        <v>4641.461</v>
      </c>
      <c r="C40" s="88">
        <f t="shared" si="6"/>
        <v>0.0026691937431709703</v>
      </c>
      <c r="D40" s="88">
        <f t="shared" si="7"/>
        <v>0.023801754348885523</v>
      </c>
      <c r="E40" s="81"/>
      <c r="F40" s="83">
        <v>3900.346</v>
      </c>
      <c r="G40" s="88">
        <f t="shared" si="8"/>
        <v>0.0022429961469894763</v>
      </c>
      <c r="H40" s="88">
        <f t="shared" si="9"/>
        <v>0.023210666837565817</v>
      </c>
      <c r="I40" s="86">
        <f t="shared" si="5"/>
        <v>0.8403272159348102</v>
      </c>
      <c r="J40" s="7"/>
      <c r="K40" s="8"/>
      <c r="M40" s="7"/>
    </row>
    <row r="41" spans="1:13" ht="18.75" customHeight="1">
      <c r="A41" s="148" t="s">
        <v>32</v>
      </c>
      <c r="B41" s="82">
        <v>672.3729749999984</v>
      </c>
      <c r="C41" s="88">
        <f t="shared" si="6"/>
        <v>0.0003866656938294315</v>
      </c>
      <c r="D41" s="88">
        <f t="shared" si="7"/>
        <v>0.0034479782081071686</v>
      </c>
      <c r="E41" s="82"/>
      <c r="F41" s="83">
        <v>583.6021010000004</v>
      </c>
      <c r="G41" s="88">
        <f t="shared" si="8"/>
        <v>0.0003356156771522229</v>
      </c>
      <c r="H41" s="88">
        <f t="shared" si="9"/>
        <v>0.0034729723804027756</v>
      </c>
      <c r="I41" s="86">
        <f t="shared" si="5"/>
        <v>0.8679737626278061</v>
      </c>
      <c r="J41" s="7"/>
      <c r="K41" s="8"/>
      <c r="M41" s="7"/>
    </row>
    <row r="42" spans="1:13" ht="15.75" customHeight="1">
      <c r="A42" s="148" t="s">
        <v>33</v>
      </c>
      <c r="B42" s="82">
        <v>10425.961999999998</v>
      </c>
      <c r="C42" s="88">
        <f t="shared" si="6"/>
        <v>0.0059957225832422785</v>
      </c>
      <c r="D42" s="88">
        <f t="shared" si="7"/>
        <v>0.05346510212513153</v>
      </c>
      <c r="E42" s="82"/>
      <c r="F42" s="83">
        <v>7764.966703</v>
      </c>
      <c r="G42" s="88">
        <f t="shared" si="8"/>
        <v>0.004465447526022198</v>
      </c>
      <c r="H42" s="88">
        <f t="shared" si="9"/>
        <v>0.046208735109173615</v>
      </c>
      <c r="I42" s="86">
        <f t="shared" si="5"/>
        <v>0.7447722045217507</v>
      </c>
      <c r="J42" s="7"/>
      <c r="K42" s="8"/>
      <c r="M42" s="7"/>
    </row>
    <row r="43" spans="1:13" ht="28.5" customHeight="1">
      <c r="A43" s="148" t="s">
        <v>34</v>
      </c>
      <c r="B43" s="82">
        <v>10995.982</v>
      </c>
      <c r="C43" s="88">
        <f t="shared" si="6"/>
        <v>0.006323527517396055</v>
      </c>
      <c r="D43" s="88">
        <f t="shared" si="7"/>
        <v>0.056388206728176085</v>
      </c>
      <c r="E43" s="81"/>
      <c r="F43" s="83">
        <v>4633.634077</v>
      </c>
      <c r="G43" s="88">
        <f t="shared" si="8"/>
        <v>0.002664692666053252</v>
      </c>
      <c r="H43" s="88">
        <f t="shared" si="9"/>
        <v>0.027574409246881888</v>
      </c>
      <c r="I43" s="86">
        <f t="shared" si="5"/>
        <v>0.4213933850564688</v>
      </c>
      <c r="J43" s="7"/>
      <c r="K43" s="8"/>
      <c r="M43" s="7"/>
    </row>
    <row r="44" spans="1:13" ht="17.25" customHeight="1">
      <c r="A44" s="148" t="s">
        <v>35</v>
      </c>
      <c r="B44" s="82">
        <v>57067.296</v>
      </c>
      <c r="C44" s="88">
        <f t="shared" si="6"/>
        <v>0.03281804359077578</v>
      </c>
      <c r="D44" s="88">
        <f t="shared" si="7"/>
        <v>0.2926453030085004</v>
      </c>
      <c r="E44" s="82"/>
      <c r="F44" s="83">
        <v>56778.62375499999</v>
      </c>
      <c r="G44" s="88">
        <f t="shared" si="8"/>
        <v>0.032652035053769624</v>
      </c>
      <c r="H44" s="88">
        <f t="shared" si="9"/>
        <v>0.3378853361914058</v>
      </c>
      <c r="I44" s="86">
        <f t="shared" si="5"/>
        <v>0.9949415468186892</v>
      </c>
      <c r="J44" s="7"/>
      <c r="K44" s="8"/>
      <c r="M44" s="7"/>
    </row>
    <row r="45" spans="1:13" ht="45">
      <c r="A45" s="148" t="s">
        <v>88</v>
      </c>
      <c r="B45" s="82">
        <v>10415.844</v>
      </c>
      <c r="C45" s="88">
        <f t="shared" si="6"/>
        <v>0.0059899039622750005</v>
      </c>
      <c r="D45" s="88">
        <f t="shared" si="7"/>
        <v>0.0534132162748568</v>
      </c>
      <c r="E45" s="82"/>
      <c r="F45" s="83">
        <v>8401.353263</v>
      </c>
      <c r="G45" s="88">
        <f t="shared" si="8"/>
        <v>0.004831418289148313</v>
      </c>
      <c r="H45" s="88">
        <f t="shared" si="9"/>
        <v>0.049995823850547995</v>
      </c>
      <c r="I45" s="86">
        <f t="shared" si="5"/>
        <v>0.8065936147853214</v>
      </c>
      <c r="J45" s="7"/>
      <c r="K45" s="8"/>
      <c r="M45" s="7"/>
    </row>
    <row r="46" spans="1:13" ht="19.5" customHeight="1">
      <c r="A46" s="148" t="s">
        <v>36</v>
      </c>
      <c r="B46" s="82">
        <v>3566.9990000000003</v>
      </c>
      <c r="C46" s="88">
        <f t="shared" si="6"/>
        <v>0.002051296221749382</v>
      </c>
      <c r="D46" s="88">
        <f t="shared" si="7"/>
        <v>0.018291833963642118</v>
      </c>
      <c r="E46" s="82"/>
      <c r="F46" s="83">
        <v>3197.491494000001</v>
      </c>
      <c r="G46" s="88">
        <f t="shared" si="8"/>
        <v>0.0018388012502156541</v>
      </c>
      <c r="H46" s="88">
        <f t="shared" si="9"/>
        <v>0.01902803232923043</v>
      </c>
      <c r="I46" s="86">
        <f t="shared" si="5"/>
        <v>0.8964094169917066</v>
      </c>
      <c r="J46" s="7"/>
      <c r="K46" s="8"/>
      <c r="M46" s="7"/>
    </row>
    <row r="47" spans="1:13" ht="45">
      <c r="A47" s="148" t="s">
        <v>145</v>
      </c>
      <c r="B47" s="82">
        <v>10583.598</v>
      </c>
      <c r="C47" s="88">
        <f t="shared" si="6"/>
        <v>0.006086375294726551</v>
      </c>
      <c r="D47" s="88">
        <f t="shared" si="7"/>
        <v>0.054273471159911955</v>
      </c>
      <c r="E47" s="82"/>
      <c r="F47" s="83">
        <v>1249.454064</v>
      </c>
      <c r="G47" s="88">
        <f>F47/$F$9</f>
        <v>0.000718531292196216</v>
      </c>
      <c r="H47" s="88">
        <f>F47/$F$35</f>
        <v>0.007435407527523619</v>
      </c>
      <c r="I47" s="86">
        <f t="shared" si="5"/>
        <v>0.11805569939447813</v>
      </c>
      <c r="J47" s="7"/>
      <c r="K47" s="8"/>
      <c r="M47" s="7"/>
    </row>
    <row r="48" spans="1:13" ht="30">
      <c r="A48" s="148" t="s">
        <v>147</v>
      </c>
      <c r="B48" s="82">
        <v>2797.907</v>
      </c>
      <c r="C48" s="88">
        <f t="shared" si="6"/>
        <v>0.0016090097187877394</v>
      </c>
      <c r="D48" s="88">
        <f t="shared" si="7"/>
        <v>0.014347873461616341</v>
      </c>
      <c r="E48" s="82"/>
      <c r="F48" s="83">
        <v>1501.8256640000004</v>
      </c>
      <c r="G48" s="88">
        <f>F48/$F$9</f>
        <v>0.0008636641923054807</v>
      </c>
      <c r="H48" s="88">
        <f>F48/$F$35</f>
        <v>0.00893725201179846</v>
      </c>
      <c r="I48" s="86">
        <f t="shared" si="5"/>
        <v>0.5367675423093049</v>
      </c>
      <c r="J48" s="7"/>
      <c r="K48" s="8"/>
      <c r="M48" s="7"/>
    </row>
    <row r="49" spans="1:13" ht="17.25" customHeight="1">
      <c r="A49" s="148" t="s">
        <v>146</v>
      </c>
      <c r="B49" s="82"/>
      <c r="C49" s="88">
        <f t="shared" si="6"/>
        <v>0</v>
      </c>
      <c r="D49" s="88">
        <f t="shared" si="7"/>
        <v>0</v>
      </c>
      <c r="E49" s="81"/>
      <c r="F49" s="83"/>
      <c r="G49" s="88">
        <f t="shared" si="8"/>
        <v>0</v>
      </c>
      <c r="H49" s="88">
        <f t="shared" si="9"/>
        <v>0</v>
      </c>
      <c r="I49" s="86" t="e">
        <f t="shared" si="5"/>
        <v>#DIV/0!</v>
      </c>
      <c r="J49" s="7"/>
      <c r="K49" s="8"/>
      <c r="M49" s="7"/>
    </row>
    <row r="50" spans="1:13" ht="34.5" customHeight="1">
      <c r="A50" s="148" t="s">
        <v>37</v>
      </c>
      <c r="B50" s="82">
        <v>301.032</v>
      </c>
      <c r="C50" s="88">
        <f t="shared" si="6"/>
        <v>0.0001731163379147737</v>
      </c>
      <c r="D50" s="88">
        <f t="shared" si="7"/>
        <v>0.0015437142992591568</v>
      </c>
      <c r="E50" s="81"/>
      <c r="F50" s="83">
        <v>247.735</v>
      </c>
      <c r="G50" s="88">
        <f t="shared" si="8"/>
        <v>0.00014246650181149004</v>
      </c>
      <c r="H50" s="88">
        <f t="shared" si="9"/>
        <v>0.0014742524250423853</v>
      </c>
      <c r="I50" s="86">
        <f t="shared" si="5"/>
        <v>0.8229523771559171</v>
      </c>
      <c r="J50" s="7"/>
      <c r="K50" s="8"/>
      <c r="M50" s="7"/>
    </row>
    <row r="51" spans="1:13" s="9" customFormat="1" ht="18.75" customHeight="1">
      <c r="A51" s="148" t="s">
        <v>38</v>
      </c>
      <c r="B51" s="82">
        <v>13655.00768575</v>
      </c>
      <c r="C51" s="88">
        <f t="shared" si="6"/>
        <v>0.007852669898067745</v>
      </c>
      <c r="D51" s="88">
        <f t="shared" si="7"/>
        <v>0.07002388656683</v>
      </c>
      <c r="E51" s="81"/>
      <c r="F51" s="83">
        <v>14698.705092000002</v>
      </c>
      <c r="G51" s="88">
        <f t="shared" si="8"/>
        <v>0.008452875433894991</v>
      </c>
      <c r="H51" s="88">
        <f t="shared" si="9"/>
        <v>0.08747089279618891</v>
      </c>
      <c r="I51" s="86">
        <f t="shared" si="5"/>
        <v>1.0764333078581256</v>
      </c>
      <c r="J51" s="7"/>
      <c r="K51" s="8"/>
      <c r="M51" s="7"/>
    </row>
    <row r="52" spans="1:13" s="9" customFormat="1" ht="30">
      <c r="A52" s="149" t="s">
        <v>130</v>
      </c>
      <c r="B52" s="81"/>
      <c r="C52" s="91"/>
      <c r="D52" s="91"/>
      <c r="E52" s="81"/>
      <c r="F52" s="83">
        <v>-772.654646</v>
      </c>
      <c r="G52" s="88">
        <f>F52/$F$9</f>
        <v>-0.00044433529587670364</v>
      </c>
      <c r="H52" s="88">
        <f>F52/$F$35</f>
        <v>-0.004598009912147116</v>
      </c>
      <c r="I52" s="86"/>
      <c r="J52" s="7"/>
      <c r="K52" s="8"/>
      <c r="M52" s="7"/>
    </row>
    <row r="53" spans="1:13" s="6" customFormat="1" ht="21" customHeight="1" thickBot="1">
      <c r="A53" s="161" t="s">
        <v>39</v>
      </c>
      <c r="B53" s="162">
        <f>B10-B35</f>
        <v>-51848.23317275004</v>
      </c>
      <c r="C53" s="163">
        <f>B53/$B$9</f>
        <v>-0.029816684785065297</v>
      </c>
      <c r="D53" s="164">
        <f>D10-D35</f>
        <v>0</v>
      </c>
      <c r="E53" s="162">
        <f>E10-E35</f>
        <v>0</v>
      </c>
      <c r="F53" s="162">
        <f>F10-F35</f>
        <v>-35878.983380059944</v>
      </c>
      <c r="G53" s="163">
        <f>G10-G35</f>
        <v>-0.02063314933582147</v>
      </c>
      <c r="H53" s="164">
        <f>H10-H35</f>
        <v>0</v>
      </c>
      <c r="I53" s="165">
        <f t="shared" si="5"/>
        <v>0.6920001161952211</v>
      </c>
      <c r="J53" s="7"/>
      <c r="K53" s="8"/>
      <c r="M53" s="7"/>
    </row>
    <row r="54" spans="1:13" ht="15.75" customHeight="1">
      <c r="A54" s="194" t="s">
        <v>149</v>
      </c>
      <c r="B54" s="194"/>
      <c r="C54" s="194"/>
      <c r="D54" s="194"/>
      <c r="E54" s="194"/>
      <c r="F54" s="194"/>
      <c r="G54" s="30"/>
      <c r="H54" s="30"/>
      <c r="I54" s="31"/>
      <c r="K54" s="8"/>
      <c r="M54" s="7"/>
    </row>
    <row r="55" spans="1:13" ht="15" customHeight="1">
      <c r="A55" s="194" t="s">
        <v>155</v>
      </c>
      <c r="B55" s="194"/>
      <c r="C55" s="194"/>
      <c r="D55" s="194"/>
      <c r="E55" s="194"/>
      <c r="F55" s="194"/>
      <c r="G55" s="23"/>
      <c r="H55" s="23"/>
      <c r="I55" s="24"/>
      <c r="K55" s="8"/>
      <c r="M55" s="7"/>
    </row>
    <row r="56" spans="1:13" ht="19.5" customHeight="1">
      <c r="A56" s="14"/>
      <c r="B56" s="14"/>
      <c r="C56" s="43"/>
      <c r="D56" s="11"/>
      <c r="E56" s="11"/>
      <c r="F56" s="11"/>
      <c r="G56" s="43"/>
      <c r="H56" s="14"/>
      <c r="I56" s="14"/>
      <c r="M56" s="7"/>
    </row>
    <row r="57" spans="1:13" ht="19.5" customHeight="1">
      <c r="A57" s="14"/>
      <c r="B57" s="14"/>
      <c r="C57" s="14"/>
      <c r="D57" s="14"/>
      <c r="E57" s="14"/>
      <c r="F57" s="176"/>
      <c r="H57" s="13"/>
      <c r="M57" s="7"/>
    </row>
    <row r="58" spans="6:13" ht="19.5" customHeight="1">
      <c r="F58" s="1"/>
      <c r="G58" s="1"/>
      <c r="H58" s="13"/>
      <c r="M58" s="7"/>
    </row>
    <row r="59" spans="1:13" ht="30.75" customHeight="1">
      <c r="A59" s="12"/>
      <c r="F59" s="1"/>
      <c r="G59" s="1"/>
      <c r="H59" s="1"/>
      <c r="M59" s="7"/>
    </row>
    <row r="60" spans="1:13" ht="19.5" customHeight="1">
      <c r="A60" s="10"/>
      <c r="F60" s="1"/>
      <c r="G60" s="1"/>
      <c r="H60" s="1"/>
      <c r="I60" s="15"/>
      <c r="M60" s="7"/>
    </row>
    <row r="61" spans="1:8" ht="19.5" customHeight="1">
      <c r="A61" s="10"/>
      <c r="F61" s="1"/>
      <c r="G61" s="13"/>
      <c r="H61" s="13"/>
    </row>
    <row r="62" spans="6:8" ht="19.5" customHeight="1">
      <c r="F62" s="13"/>
      <c r="G62" s="13"/>
      <c r="H62" s="13"/>
    </row>
    <row r="63" spans="6:8" ht="19.5" customHeight="1">
      <c r="F63" s="13"/>
      <c r="G63" s="13"/>
      <c r="H63" s="13"/>
    </row>
    <row r="64" spans="6:8" ht="19.5" customHeight="1">
      <c r="F64" s="13"/>
      <c r="G64" s="13"/>
      <c r="H64" s="13"/>
    </row>
    <row r="65" spans="6:8" ht="19.5" customHeight="1">
      <c r="F65" s="13"/>
      <c r="G65" s="13"/>
      <c r="H65" s="13"/>
    </row>
    <row r="66" spans="6:8" ht="19.5" customHeight="1">
      <c r="F66" s="13"/>
      <c r="G66" s="13"/>
      <c r="H66" s="13"/>
    </row>
    <row r="67" spans="6:8" ht="19.5" customHeight="1">
      <c r="F67" s="13"/>
      <c r="G67" s="13"/>
      <c r="H67" s="13"/>
    </row>
    <row r="68" spans="6:8" ht="19.5" customHeight="1">
      <c r="F68" s="13"/>
      <c r="G68" s="13"/>
      <c r="H68" s="13"/>
    </row>
    <row r="69" spans="6:8" ht="19.5" customHeight="1">
      <c r="F69" s="13"/>
      <c r="G69" s="13"/>
      <c r="H69" s="13"/>
    </row>
    <row r="70" spans="6:8" ht="19.5" customHeight="1">
      <c r="F70" s="13"/>
      <c r="G70" s="13"/>
      <c r="H70" s="13"/>
    </row>
    <row r="71" spans="6:8" ht="19.5" customHeight="1">
      <c r="F71" s="13"/>
      <c r="G71" s="13"/>
      <c r="H71" s="13"/>
    </row>
    <row r="72" spans="6:8" ht="19.5" customHeight="1">
      <c r="F72" s="13"/>
      <c r="G72" s="13"/>
      <c r="H72" s="13"/>
    </row>
    <row r="73" spans="6:8" ht="19.5" customHeight="1">
      <c r="F73" s="13"/>
      <c r="G73" s="13"/>
      <c r="H73" s="13"/>
    </row>
    <row r="74" spans="6:8" ht="19.5" customHeight="1">
      <c r="F74" s="13"/>
      <c r="G74" s="13"/>
      <c r="H74" s="13"/>
    </row>
    <row r="75" spans="6:8" ht="19.5" customHeight="1">
      <c r="F75" s="13"/>
      <c r="G75" s="13"/>
      <c r="H75" s="13"/>
    </row>
    <row r="76" spans="6:8" ht="19.5" customHeight="1">
      <c r="F76" s="13"/>
      <c r="G76" s="13"/>
      <c r="H76" s="13"/>
    </row>
    <row r="77" spans="6:8" ht="19.5" customHeight="1">
      <c r="F77" s="13"/>
      <c r="G77" s="13"/>
      <c r="H77" s="13"/>
    </row>
    <row r="78" spans="6:8" ht="19.5" customHeight="1">
      <c r="F78" s="13"/>
      <c r="G78" s="13"/>
      <c r="H78" s="13"/>
    </row>
    <row r="79" spans="6:8" ht="19.5" customHeight="1">
      <c r="F79" s="13"/>
      <c r="G79" s="13"/>
      <c r="H79" s="13"/>
    </row>
    <row r="80" spans="6:8" ht="19.5" customHeight="1">
      <c r="F80" s="13"/>
      <c r="G80" s="13"/>
      <c r="H80" s="13"/>
    </row>
    <row r="81" spans="6:8" ht="19.5" customHeight="1">
      <c r="F81" s="13"/>
      <c r="G81" s="13"/>
      <c r="H81" s="13"/>
    </row>
    <row r="82" spans="6:8" ht="19.5" customHeight="1">
      <c r="F82" s="13"/>
      <c r="G82" s="13"/>
      <c r="H82" s="13"/>
    </row>
    <row r="83" spans="6:8" ht="19.5" customHeight="1">
      <c r="F83" s="13"/>
      <c r="G83" s="13"/>
      <c r="H83" s="13"/>
    </row>
    <row r="84" spans="6:8" ht="19.5" customHeight="1">
      <c r="F84" s="13"/>
      <c r="G84" s="13"/>
      <c r="H84" s="13"/>
    </row>
    <row r="85" spans="6:8" ht="19.5" customHeight="1">
      <c r="F85" s="13"/>
      <c r="G85" s="13"/>
      <c r="H85" s="13"/>
    </row>
    <row r="86" spans="6:8" ht="19.5" customHeight="1">
      <c r="F86" s="13"/>
      <c r="G86" s="13"/>
      <c r="H86" s="13"/>
    </row>
    <row r="87" spans="6:8" ht="19.5" customHeight="1">
      <c r="F87" s="13"/>
      <c r="G87" s="13"/>
      <c r="H87" s="13"/>
    </row>
    <row r="88" spans="6:8" ht="19.5" customHeight="1">
      <c r="F88" s="13"/>
      <c r="G88" s="13"/>
      <c r="H88" s="13"/>
    </row>
    <row r="89" spans="6:8" ht="19.5" customHeight="1">
      <c r="F89" s="13"/>
      <c r="G89" s="13"/>
      <c r="H89" s="13"/>
    </row>
    <row r="90" spans="6:8" ht="19.5" customHeight="1">
      <c r="F90" s="13"/>
      <c r="G90" s="13"/>
      <c r="H90" s="13"/>
    </row>
    <row r="91" spans="6:8" ht="19.5" customHeight="1">
      <c r="F91" s="13"/>
      <c r="G91" s="13"/>
      <c r="H91" s="13"/>
    </row>
    <row r="92" spans="6:8" ht="19.5" customHeight="1">
      <c r="F92" s="13"/>
      <c r="G92" s="13"/>
      <c r="H92" s="13"/>
    </row>
    <row r="93" spans="6:8" ht="19.5" customHeight="1">
      <c r="F93" s="13"/>
      <c r="G93" s="13"/>
      <c r="H93" s="13"/>
    </row>
    <row r="94" spans="6:8" ht="19.5" customHeight="1">
      <c r="F94" s="13"/>
      <c r="G94" s="13"/>
      <c r="H94" s="13"/>
    </row>
    <row r="95" spans="6:8" ht="19.5" customHeight="1">
      <c r="F95" s="13"/>
      <c r="G95" s="13"/>
      <c r="H95" s="13"/>
    </row>
    <row r="96" spans="6:8" ht="19.5" customHeight="1">
      <c r="F96" s="13"/>
      <c r="G96" s="13"/>
      <c r="H96" s="13"/>
    </row>
    <row r="97" spans="6:8" ht="19.5" customHeight="1">
      <c r="F97" s="13"/>
      <c r="G97" s="13"/>
      <c r="H97" s="13"/>
    </row>
    <row r="98" spans="6:8" ht="19.5" customHeight="1">
      <c r="F98" s="13"/>
      <c r="G98" s="13"/>
      <c r="H98" s="13"/>
    </row>
    <row r="99" spans="6:8" ht="19.5" customHeight="1">
      <c r="F99" s="13"/>
      <c r="G99" s="13"/>
      <c r="H99" s="13"/>
    </row>
    <row r="100" spans="6:8" ht="19.5" customHeight="1">
      <c r="F100" s="13"/>
      <c r="G100" s="13"/>
      <c r="H100" s="13"/>
    </row>
    <row r="101" spans="6:8" ht="19.5" customHeight="1">
      <c r="F101" s="13"/>
      <c r="G101" s="13"/>
      <c r="H101" s="13"/>
    </row>
    <row r="102" spans="6:8" ht="19.5" customHeight="1">
      <c r="F102" s="13"/>
      <c r="G102" s="13"/>
      <c r="H102" s="13"/>
    </row>
    <row r="103" spans="6:8" ht="19.5" customHeight="1">
      <c r="F103" s="13"/>
      <c r="G103" s="13"/>
      <c r="H103" s="13"/>
    </row>
    <row r="104" spans="6:8" ht="19.5" customHeight="1">
      <c r="F104" s="13"/>
      <c r="G104" s="13"/>
      <c r="H104" s="13"/>
    </row>
    <row r="105" spans="6:8" ht="19.5" customHeight="1">
      <c r="F105" s="13"/>
      <c r="G105" s="13"/>
      <c r="H105" s="13"/>
    </row>
    <row r="106" spans="6:8" ht="19.5" customHeight="1">
      <c r="F106" s="13"/>
      <c r="G106" s="13"/>
      <c r="H106" s="13"/>
    </row>
    <row r="107" spans="6:8" ht="19.5" customHeight="1">
      <c r="F107" s="13"/>
      <c r="G107" s="13"/>
      <c r="H107" s="13"/>
    </row>
    <row r="108" spans="6:8" ht="19.5" customHeight="1">
      <c r="F108" s="13"/>
      <c r="G108" s="13"/>
      <c r="H108" s="13"/>
    </row>
    <row r="109" spans="6:8" ht="19.5" customHeight="1">
      <c r="F109" s="13"/>
      <c r="G109" s="13"/>
      <c r="H109" s="13"/>
    </row>
    <row r="110" spans="6:8" ht="19.5" customHeight="1">
      <c r="F110" s="13"/>
      <c r="G110" s="13"/>
      <c r="H110" s="13"/>
    </row>
    <row r="111" spans="6:8" ht="19.5" customHeight="1">
      <c r="F111" s="13"/>
      <c r="G111" s="13"/>
      <c r="H111" s="13"/>
    </row>
    <row r="112" spans="6:8" ht="19.5" customHeight="1">
      <c r="F112" s="13"/>
      <c r="G112" s="13"/>
      <c r="H112" s="13"/>
    </row>
    <row r="113" spans="6:8" ht="19.5" customHeight="1">
      <c r="F113" s="13"/>
      <c r="G113" s="13"/>
      <c r="H113" s="13"/>
    </row>
    <row r="114" spans="6:8" ht="19.5" customHeight="1">
      <c r="F114" s="13"/>
      <c r="G114" s="13"/>
      <c r="H114" s="13"/>
    </row>
    <row r="115" spans="6:8" ht="19.5" customHeight="1">
      <c r="F115" s="13"/>
      <c r="G115" s="13"/>
      <c r="H115" s="13"/>
    </row>
    <row r="116" spans="6:8" ht="19.5" customHeight="1">
      <c r="F116" s="13"/>
      <c r="G116" s="13"/>
      <c r="H116" s="13"/>
    </row>
    <row r="117" spans="6:8" ht="19.5" customHeight="1">
      <c r="F117" s="13"/>
      <c r="G117" s="13"/>
      <c r="H117" s="13"/>
    </row>
    <row r="118" spans="6:8" ht="19.5" customHeight="1">
      <c r="F118" s="13"/>
      <c r="G118" s="13"/>
      <c r="H118" s="13"/>
    </row>
    <row r="119" spans="6:8" ht="19.5" customHeight="1">
      <c r="F119" s="13"/>
      <c r="G119" s="13"/>
      <c r="H119" s="13"/>
    </row>
    <row r="120" spans="6:8" ht="19.5" customHeight="1">
      <c r="F120" s="13"/>
      <c r="G120" s="13"/>
      <c r="H120" s="13"/>
    </row>
    <row r="121" spans="6:8" ht="19.5" customHeight="1">
      <c r="F121" s="13"/>
      <c r="G121" s="13"/>
      <c r="H121" s="13"/>
    </row>
    <row r="122" spans="6:8" ht="19.5" customHeight="1">
      <c r="F122" s="13"/>
      <c r="G122" s="13"/>
      <c r="H122" s="13"/>
    </row>
    <row r="123" spans="6:8" ht="19.5" customHeight="1">
      <c r="F123" s="13"/>
      <c r="G123" s="13"/>
      <c r="H123" s="13"/>
    </row>
    <row r="124" spans="6:8" ht="19.5" customHeight="1">
      <c r="F124" s="13"/>
      <c r="G124" s="13"/>
      <c r="H124" s="13"/>
    </row>
    <row r="125" spans="6:8" ht="19.5" customHeight="1">
      <c r="F125" s="13"/>
      <c r="G125" s="13"/>
      <c r="H125" s="13"/>
    </row>
    <row r="126" spans="6:8" ht="19.5" customHeight="1">
      <c r="F126" s="13"/>
      <c r="G126" s="13"/>
      <c r="H126" s="13"/>
    </row>
    <row r="127" spans="6:8" ht="19.5" customHeight="1">
      <c r="F127" s="13"/>
      <c r="G127" s="13"/>
      <c r="H127" s="13"/>
    </row>
    <row r="128" spans="6:8" ht="19.5" customHeight="1">
      <c r="F128" s="13"/>
      <c r="G128" s="13"/>
      <c r="H128" s="13"/>
    </row>
    <row r="129" spans="6:8" ht="19.5" customHeight="1">
      <c r="F129" s="13"/>
      <c r="G129" s="13"/>
      <c r="H129" s="13"/>
    </row>
    <row r="130" spans="6:8" ht="19.5" customHeight="1">
      <c r="F130" s="13"/>
      <c r="G130" s="13"/>
      <c r="H130" s="13"/>
    </row>
    <row r="131" spans="6:8" ht="19.5" customHeight="1">
      <c r="F131" s="13"/>
      <c r="G131" s="13"/>
      <c r="H131" s="13"/>
    </row>
    <row r="132" spans="6:8" ht="19.5" customHeight="1">
      <c r="F132" s="13"/>
      <c r="G132" s="13"/>
      <c r="H132" s="13"/>
    </row>
    <row r="133" spans="6:8" ht="19.5" customHeight="1">
      <c r="F133" s="13"/>
      <c r="G133" s="13"/>
      <c r="H133" s="13"/>
    </row>
    <row r="134" spans="6:8" ht="19.5" customHeight="1">
      <c r="F134" s="13"/>
      <c r="G134" s="13"/>
      <c r="H134" s="13"/>
    </row>
    <row r="135" spans="6:8" ht="19.5" customHeight="1">
      <c r="F135" s="13"/>
      <c r="G135" s="13"/>
      <c r="H135" s="13"/>
    </row>
    <row r="136" spans="6:8" ht="19.5" customHeight="1">
      <c r="F136" s="13"/>
      <c r="G136" s="13"/>
      <c r="H136" s="13"/>
    </row>
    <row r="137" spans="6:8" ht="19.5" customHeight="1">
      <c r="F137" s="13"/>
      <c r="G137" s="13"/>
      <c r="H137" s="13"/>
    </row>
    <row r="138" spans="6:8" ht="19.5" customHeight="1">
      <c r="F138" s="13"/>
      <c r="G138" s="13"/>
      <c r="H138" s="13"/>
    </row>
    <row r="139" spans="6:8" ht="19.5" customHeight="1">
      <c r="F139" s="13"/>
      <c r="G139" s="13"/>
      <c r="H139" s="13"/>
    </row>
    <row r="140" spans="6:8" ht="19.5" customHeight="1">
      <c r="F140" s="13"/>
      <c r="G140" s="13"/>
      <c r="H140" s="13"/>
    </row>
    <row r="141" spans="6:8" ht="19.5" customHeight="1">
      <c r="F141" s="13"/>
      <c r="G141" s="13"/>
      <c r="H141" s="13"/>
    </row>
    <row r="142" spans="6:8" ht="19.5" customHeight="1">
      <c r="F142" s="13"/>
      <c r="G142" s="13"/>
      <c r="H142" s="13"/>
    </row>
    <row r="143" spans="6:8" ht="19.5" customHeight="1">
      <c r="F143" s="13"/>
      <c r="G143" s="13"/>
      <c r="H143" s="13"/>
    </row>
    <row r="144" spans="6:8" ht="19.5" customHeight="1">
      <c r="F144" s="13"/>
      <c r="G144" s="13"/>
      <c r="H144" s="13"/>
    </row>
    <row r="145" spans="6:8" ht="19.5" customHeight="1">
      <c r="F145" s="13"/>
      <c r="G145" s="13"/>
      <c r="H145" s="13"/>
    </row>
    <row r="146" spans="6:8" ht="19.5" customHeight="1">
      <c r="F146" s="13"/>
      <c r="G146" s="13"/>
      <c r="H146" s="13"/>
    </row>
    <row r="147" spans="6:8" ht="19.5" customHeight="1">
      <c r="F147" s="13"/>
      <c r="G147" s="13"/>
      <c r="H147" s="13"/>
    </row>
    <row r="148" spans="6:8" ht="19.5" customHeight="1">
      <c r="F148" s="13"/>
      <c r="G148" s="13"/>
      <c r="H148" s="13"/>
    </row>
    <row r="149" spans="6:8" ht="19.5" customHeight="1">
      <c r="F149" s="13"/>
      <c r="G149" s="13"/>
      <c r="H149" s="13"/>
    </row>
    <row r="150" spans="6:8" ht="19.5" customHeight="1">
      <c r="F150" s="13"/>
      <c r="G150" s="13"/>
      <c r="H150" s="13"/>
    </row>
    <row r="151" spans="6:8" ht="19.5" customHeight="1">
      <c r="F151" s="13"/>
      <c r="G151" s="13"/>
      <c r="H151" s="13"/>
    </row>
    <row r="152" spans="6:8" ht="19.5" customHeight="1">
      <c r="F152" s="13"/>
      <c r="G152" s="13"/>
      <c r="H152" s="13"/>
    </row>
    <row r="153" spans="6:8" ht="19.5" customHeight="1">
      <c r="F153" s="13"/>
      <c r="G153" s="13"/>
      <c r="H153" s="13"/>
    </row>
    <row r="154" spans="6:8" ht="19.5" customHeight="1">
      <c r="F154" s="13"/>
      <c r="G154" s="13"/>
      <c r="H154" s="13"/>
    </row>
    <row r="155" spans="6:8" ht="19.5" customHeight="1">
      <c r="F155" s="13"/>
      <c r="G155" s="13"/>
      <c r="H155" s="13"/>
    </row>
    <row r="156" spans="6:8" ht="19.5" customHeight="1">
      <c r="F156" s="13"/>
      <c r="G156" s="13"/>
      <c r="H156" s="13"/>
    </row>
    <row r="157" spans="6:8" ht="19.5" customHeight="1">
      <c r="F157" s="13"/>
      <c r="G157" s="13"/>
      <c r="H157" s="13"/>
    </row>
    <row r="158" spans="6:8" ht="19.5" customHeight="1">
      <c r="F158" s="13"/>
      <c r="G158" s="13"/>
      <c r="H158" s="13"/>
    </row>
    <row r="159" spans="6:8" ht="19.5" customHeight="1">
      <c r="F159" s="13"/>
      <c r="G159" s="13"/>
      <c r="H159" s="13"/>
    </row>
    <row r="160" spans="6:8" ht="19.5" customHeight="1">
      <c r="F160" s="13"/>
      <c r="G160" s="13"/>
      <c r="H160" s="13"/>
    </row>
    <row r="161" spans="6:8" ht="19.5" customHeight="1">
      <c r="F161" s="13"/>
      <c r="G161" s="13"/>
      <c r="H161" s="13"/>
    </row>
    <row r="162" spans="6:8" ht="19.5" customHeight="1">
      <c r="F162" s="13"/>
      <c r="G162" s="13"/>
      <c r="H162" s="13"/>
    </row>
    <row r="163" spans="6:8" ht="19.5" customHeight="1">
      <c r="F163" s="13"/>
      <c r="G163" s="13"/>
      <c r="H163" s="13"/>
    </row>
    <row r="164" spans="6:8" ht="19.5" customHeight="1">
      <c r="F164" s="13"/>
      <c r="G164" s="13"/>
      <c r="H164" s="13"/>
    </row>
    <row r="165" spans="6:8" ht="19.5" customHeight="1">
      <c r="F165" s="13"/>
      <c r="G165" s="13"/>
      <c r="H165" s="13"/>
    </row>
    <row r="166" spans="6:8" ht="19.5" customHeight="1">
      <c r="F166" s="13"/>
      <c r="G166" s="13"/>
      <c r="H166" s="13"/>
    </row>
    <row r="167" spans="6:8" ht="19.5" customHeight="1">
      <c r="F167" s="13"/>
      <c r="G167" s="13"/>
      <c r="H167" s="13"/>
    </row>
    <row r="168" spans="6:8" ht="19.5" customHeight="1">
      <c r="F168" s="13"/>
      <c r="G168" s="13"/>
      <c r="H168" s="13"/>
    </row>
    <row r="169" spans="6:8" ht="19.5" customHeight="1">
      <c r="F169" s="13"/>
      <c r="G169" s="13"/>
      <c r="H169" s="13"/>
    </row>
    <row r="170" spans="6:8" ht="19.5" customHeight="1">
      <c r="F170" s="13"/>
      <c r="G170" s="13"/>
      <c r="H170" s="13"/>
    </row>
    <row r="171" spans="6:8" ht="19.5" customHeight="1">
      <c r="F171" s="13"/>
      <c r="G171" s="13"/>
      <c r="H171" s="13"/>
    </row>
    <row r="172" spans="6:8" ht="19.5" customHeight="1">
      <c r="F172" s="13"/>
      <c r="G172" s="13"/>
      <c r="H172" s="13"/>
    </row>
    <row r="173" spans="6:8" ht="19.5" customHeight="1">
      <c r="F173" s="13"/>
      <c r="G173" s="13"/>
      <c r="H173" s="13"/>
    </row>
    <row r="174" spans="6:8" ht="19.5" customHeight="1">
      <c r="F174" s="13"/>
      <c r="G174" s="13"/>
      <c r="H174" s="13"/>
    </row>
    <row r="175" spans="6:8" ht="19.5" customHeight="1">
      <c r="F175" s="13"/>
      <c r="G175" s="13"/>
      <c r="H175" s="13"/>
    </row>
    <row r="176" spans="6:8" ht="19.5" customHeight="1">
      <c r="F176" s="13"/>
      <c r="G176" s="13"/>
      <c r="H176" s="13"/>
    </row>
    <row r="177" spans="6:8" ht="19.5" customHeight="1">
      <c r="F177" s="13"/>
      <c r="G177" s="13"/>
      <c r="H177" s="13"/>
    </row>
    <row r="178" spans="6:8" ht="19.5" customHeight="1">
      <c r="F178" s="13"/>
      <c r="G178" s="13"/>
      <c r="H178" s="13"/>
    </row>
    <row r="179" spans="6:8" ht="19.5" customHeight="1">
      <c r="F179" s="13"/>
      <c r="G179" s="13"/>
      <c r="H179" s="13"/>
    </row>
    <row r="180" spans="6:8" ht="19.5" customHeight="1">
      <c r="F180" s="13"/>
      <c r="G180" s="13"/>
      <c r="H180" s="13"/>
    </row>
    <row r="181" spans="6:8" ht="19.5" customHeight="1">
      <c r="F181" s="13"/>
      <c r="G181" s="13"/>
      <c r="H181" s="13"/>
    </row>
  </sheetData>
  <sheetProtection/>
  <mergeCells count="5">
    <mergeCell ref="A3:I4"/>
    <mergeCell ref="B7:D7"/>
    <mergeCell ref="F7:H7"/>
    <mergeCell ref="A54:F54"/>
    <mergeCell ref="A55:F55"/>
  </mergeCells>
  <printOptions horizontalCentered="1" verticalCentered="1"/>
  <pageMargins left="0" right="0" top="0" bottom="0" header="0" footer="0.25"/>
  <pageSetup fitToHeight="1" fitToWidth="1" horizontalDpi="300" verticalDpi="3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X317"/>
  <sheetViews>
    <sheetView view="pageBreakPreview" zoomScale="73" zoomScaleSheetLayoutView="73" zoomScalePageLayoutView="0" workbookViewId="0" topLeftCell="A1">
      <selection activeCell="F28" sqref="F28"/>
    </sheetView>
  </sheetViews>
  <sheetFormatPr defaultColWidth="9.140625" defaultRowHeight="12.75"/>
  <cols>
    <col min="1" max="1" width="54.00390625" style="17" customWidth="1"/>
    <col min="2" max="6" width="14.57421875" style="17" customWidth="1"/>
    <col min="7" max="7" width="14.140625" style="17" customWidth="1"/>
    <col min="8" max="9" width="12.00390625" style="17" hidden="1" customWidth="1"/>
    <col min="10" max="10" width="10.421875" style="17" hidden="1" customWidth="1"/>
    <col min="11" max="11" width="12.421875" style="17" hidden="1" customWidth="1"/>
    <col min="12" max="12" width="10.00390625" style="17" hidden="1" customWidth="1"/>
    <col min="13" max="13" width="9.57421875" style="17" bestFit="1" customWidth="1"/>
    <col min="14" max="16384" width="9.140625" style="17" customWidth="1"/>
  </cols>
  <sheetData>
    <row r="1" spans="1:14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20" ht="12.75">
      <c r="A2" s="54"/>
      <c r="B2" s="54"/>
      <c r="C2" s="54"/>
      <c r="D2" s="54"/>
      <c r="E2" s="54"/>
      <c r="F2" s="54"/>
      <c r="G2" s="132" t="s">
        <v>51</v>
      </c>
      <c r="H2" s="54"/>
      <c r="I2" s="54"/>
      <c r="J2" s="54"/>
      <c r="K2" s="54"/>
      <c r="L2" s="54" t="s">
        <v>51</v>
      </c>
      <c r="M2" s="44"/>
      <c r="N2" s="44"/>
      <c r="O2" s="44"/>
      <c r="P2" s="44"/>
      <c r="Q2" s="44"/>
      <c r="R2" s="44"/>
      <c r="S2" s="44"/>
      <c r="T2" s="44"/>
    </row>
    <row r="3" spans="1:20" ht="24.75" customHeight="1">
      <c r="A3" s="201" t="s">
        <v>52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44"/>
      <c r="N3" s="44"/>
      <c r="O3" s="44"/>
      <c r="P3" s="44"/>
      <c r="Q3" s="44"/>
      <c r="R3" s="44"/>
      <c r="S3" s="44"/>
      <c r="T3" s="44"/>
    </row>
    <row r="4" spans="1:20" ht="1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44"/>
      <c r="N4" s="44"/>
      <c r="O4" s="44"/>
      <c r="P4" s="44"/>
      <c r="Q4" s="44"/>
      <c r="R4" s="44"/>
      <c r="S4" s="44"/>
      <c r="T4" s="44"/>
    </row>
    <row r="5" spans="1:20" ht="15.75" thickBot="1">
      <c r="A5" s="140"/>
      <c r="B5" s="140"/>
      <c r="C5" s="140"/>
      <c r="D5" s="140"/>
      <c r="E5" s="140"/>
      <c r="F5" s="140"/>
      <c r="G5" s="141" t="s">
        <v>79</v>
      </c>
      <c r="H5" s="122"/>
      <c r="I5" s="122"/>
      <c r="J5" s="122"/>
      <c r="K5" s="122" t="s">
        <v>53</v>
      </c>
      <c r="L5" s="122"/>
      <c r="M5" s="44"/>
      <c r="N5" s="44"/>
      <c r="O5" s="44"/>
      <c r="P5" s="44"/>
      <c r="Q5" s="44"/>
      <c r="R5" s="44"/>
      <c r="S5" s="44"/>
      <c r="T5" s="44"/>
    </row>
    <row r="6" spans="1:20" s="18" customFormat="1" ht="61.5" thickBot="1" thickTop="1">
      <c r="A6" s="138" t="s">
        <v>54</v>
      </c>
      <c r="B6" s="138" t="s">
        <v>157</v>
      </c>
      <c r="C6" s="138" t="s">
        <v>158</v>
      </c>
      <c r="D6" s="138" t="s">
        <v>159</v>
      </c>
      <c r="E6" s="138" t="s">
        <v>160</v>
      </c>
      <c r="F6" s="138" t="s">
        <v>161</v>
      </c>
      <c r="G6" s="139" t="s">
        <v>154</v>
      </c>
      <c r="H6" s="123" t="s">
        <v>55</v>
      </c>
      <c r="I6" s="124" t="s">
        <v>56</v>
      </c>
      <c r="J6" s="124" t="s">
        <v>57</v>
      </c>
      <c r="K6" s="124" t="s">
        <v>58</v>
      </c>
      <c r="L6" s="124" t="s">
        <v>59</v>
      </c>
      <c r="M6" s="45"/>
      <c r="N6" s="45"/>
      <c r="O6" s="45"/>
      <c r="P6" s="45"/>
      <c r="Q6" s="45"/>
      <c r="R6" s="45"/>
      <c r="S6" s="45"/>
      <c r="T6" s="45"/>
    </row>
    <row r="7" spans="1:20" ht="21" customHeight="1" thickTop="1">
      <c r="A7" s="144" t="s">
        <v>60</v>
      </c>
      <c r="B7" s="145">
        <v>76464.28</v>
      </c>
      <c r="C7" s="145">
        <v>77465.213</v>
      </c>
      <c r="D7" s="145">
        <v>20780.472</v>
      </c>
      <c r="E7" s="145">
        <v>20780.472</v>
      </c>
      <c r="F7" s="145">
        <v>19333.85</v>
      </c>
      <c r="G7" s="180">
        <f>F7/E7</f>
        <v>0.9303855080866305</v>
      </c>
      <c r="H7" s="125" t="e">
        <f>+#REF!+D7</f>
        <v>#REF!</v>
      </c>
      <c r="I7" s="126">
        <v>7799.829</v>
      </c>
      <c r="J7" s="126">
        <v>7653.1</v>
      </c>
      <c r="K7" s="127">
        <f aca="true" t="shared" si="0" ref="K7:K13">+I7-J7</f>
        <v>146.72899999999936</v>
      </c>
      <c r="L7" s="128">
        <f aca="true" t="shared" si="1" ref="L7:L14">+J7/I7</f>
        <v>0.9811881773305544</v>
      </c>
      <c r="M7" s="46"/>
      <c r="N7" s="44"/>
      <c r="O7" s="44"/>
      <c r="P7" s="44"/>
      <c r="Q7" s="44"/>
      <c r="R7" s="44"/>
      <c r="S7" s="44"/>
      <c r="T7" s="44"/>
    </row>
    <row r="8" spans="1:20" ht="20.25" customHeight="1">
      <c r="A8" s="144" t="s">
        <v>61</v>
      </c>
      <c r="B8" s="129">
        <v>460.547</v>
      </c>
      <c r="C8" s="129">
        <v>460.547</v>
      </c>
      <c r="D8" s="130">
        <v>118.55</v>
      </c>
      <c r="E8" s="130">
        <v>118.55</v>
      </c>
      <c r="F8" s="129">
        <v>117.291</v>
      </c>
      <c r="G8" s="180">
        <f aca="true" t="shared" si="2" ref="G8:G14">F8/E8</f>
        <v>0.9893800084352594</v>
      </c>
      <c r="H8" s="125" t="e">
        <f>+#REF!+B10</f>
        <v>#REF!</v>
      </c>
      <c r="I8" s="126">
        <v>64.459</v>
      </c>
      <c r="J8" s="126">
        <v>56.1</v>
      </c>
      <c r="K8" s="127">
        <f t="shared" si="0"/>
        <v>8.359000000000002</v>
      </c>
      <c r="L8" s="128">
        <f t="shared" si="1"/>
        <v>0.8703206689523573</v>
      </c>
      <c r="M8" s="46"/>
      <c r="N8" s="44"/>
      <c r="O8" s="44"/>
      <c r="P8" s="44"/>
      <c r="Q8" s="44"/>
      <c r="R8" s="44"/>
      <c r="S8" s="44"/>
      <c r="T8" s="44"/>
    </row>
    <row r="9" spans="1:20" ht="18.75" customHeight="1">
      <c r="A9" s="144" t="s">
        <v>62</v>
      </c>
      <c r="B9" s="129">
        <v>177.83400000000003</v>
      </c>
      <c r="C9" s="129">
        <v>177.83400000000003</v>
      </c>
      <c r="D9" s="129">
        <v>43.825</v>
      </c>
      <c r="E9" s="129">
        <v>43.825</v>
      </c>
      <c r="F9" s="129">
        <v>43.678</v>
      </c>
      <c r="G9" s="180">
        <f t="shared" si="2"/>
        <v>0.9966457501426126</v>
      </c>
      <c r="H9" s="125" t="e">
        <f>+#REF!+D9</f>
        <v>#REF!</v>
      </c>
      <c r="I9" s="126">
        <v>38.745</v>
      </c>
      <c r="J9" s="126">
        <v>34.5</v>
      </c>
      <c r="K9" s="127">
        <f t="shared" si="0"/>
        <v>4.244999999999997</v>
      </c>
      <c r="L9" s="128">
        <f t="shared" si="1"/>
        <v>0.8904374758033295</v>
      </c>
      <c r="M9" s="46"/>
      <c r="N9" s="44"/>
      <c r="O9" s="44"/>
      <c r="P9" s="44"/>
      <c r="Q9" s="44"/>
      <c r="R9" s="44"/>
      <c r="S9" s="44"/>
      <c r="T9" s="44"/>
    </row>
    <row r="10" spans="1:20" ht="35.25" customHeight="1">
      <c r="A10" s="144" t="s">
        <v>63</v>
      </c>
      <c r="B10" s="131">
        <v>326.009</v>
      </c>
      <c r="C10" s="131">
        <v>326.009</v>
      </c>
      <c r="D10" s="129">
        <v>124.955</v>
      </c>
      <c r="E10" s="129">
        <v>124.955</v>
      </c>
      <c r="F10" s="129">
        <v>115.166</v>
      </c>
      <c r="G10" s="180">
        <f t="shared" si="2"/>
        <v>0.9216597975271097</v>
      </c>
      <c r="H10" s="125" t="e">
        <f>+#REF!+D10</f>
        <v>#REF!</v>
      </c>
      <c r="I10" s="126">
        <v>62.378</v>
      </c>
      <c r="J10" s="126">
        <v>58.8</v>
      </c>
      <c r="K10" s="127">
        <f t="shared" si="0"/>
        <v>3.578000000000003</v>
      </c>
      <c r="L10" s="128">
        <f t="shared" si="1"/>
        <v>0.9426400333450896</v>
      </c>
      <c r="M10" s="46"/>
      <c r="N10" s="44"/>
      <c r="O10" s="44"/>
      <c r="P10" s="44"/>
      <c r="Q10" s="44"/>
      <c r="R10" s="44"/>
      <c r="S10" s="44"/>
      <c r="T10" s="44"/>
    </row>
    <row r="11" spans="1:20" ht="34.5" customHeight="1">
      <c r="A11" s="144" t="s">
        <v>64</v>
      </c>
      <c r="B11" s="129">
        <v>43296</v>
      </c>
      <c r="C11" s="129">
        <v>43296</v>
      </c>
      <c r="D11" s="129">
        <v>10224.9</v>
      </c>
      <c r="E11" s="129">
        <v>10224.9</v>
      </c>
      <c r="F11" s="129">
        <v>10779.689448000001</v>
      </c>
      <c r="G11" s="180">
        <f t="shared" si="2"/>
        <v>1.05425866737083</v>
      </c>
      <c r="H11" s="125" t="e">
        <f>+#REF!+D11</f>
        <v>#REF!</v>
      </c>
      <c r="I11" s="126">
        <v>8640.4</v>
      </c>
      <c r="J11" s="126">
        <v>7983.6</v>
      </c>
      <c r="K11" s="127">
        <f t="shared" si="0"/>
        <v>656.7999999999993</v>
      </c>
      <c r="L11" s="128">
        <f t="shared" si="1"/>
        <v>0.9239850006944124</v>
      </c>
      <c r="M11" s="46"/>
      <c r="N11" s="44"/>
      <c r="O11" s="44"/>
      <c r="P11" s="44"/>
      <c r="Q11" s="44"/>
      <c r="R11" s="44"/>
      <c r="S11" s="44"/>
      <c r="T11" s="44"/>
    </row>
    <row r="12" spans="1:20" ht="35.25" customHeight="1">
      <c r="A12" s="144" t="s">
        <v>65</v>
      </c>
      <c r="B12" s="129">
        <v>24121.605799999998</v>
      </c>
      <c r="C12" s="129">
        <v>24121.605799999998</v>
      </c>
      <c r="D12" s="129">
        <v>5617.9</v>
      </c>
      <c r="E12" s="129">
        <v>5617.9</v>
      </c>
      <c r="F12" s="129">
        <v>5933.527</v>
      </c>
      <c r="G12" s="180">
        <f t="shared" si="2"/>
        <v>1.0561823813168623</v>
      </c>
      <c r="H12" s="125" t="e">
        <f>+#REF!+D12</f>
        <v>#REF!</v>
      </c>
      <c r="I12" s="126" t="e">
        <f>+D12+#REF!-459.6+29</f>
        <v>#REF!</v>
      </c>
      <c r="J12" s="126">
        <v>3474.3</v>
      </c>
      <c r="K12" s="127" t="e">
        <f t="shared" si="0"/>
        <v>#REF!</v>
      </c>
      <c r="L12" s="128" t="e">
        <f t="shared" si="1"/>
        <v>#REF!</v>
      </c>
      <c r="M12" s="46"/>
      <c r="N12" s="46"/>
      <c r="O12" s="44"/>
      <c r="P12" s="44"/>
      <c r="Q12" s="44"/>
      <c r="R12" s="44"/>
      <c r="S12" s="44"/>
      <c r="T12" s="44"/>
    </row>
    <row r="13" spans="1:20" ht="30">
      <c r="A13" s="144" t="s">
        <v>66</v>
      </c>
      <c r="B13" s="129">
        <v>1113.40731</v>
      </c>
      <c r="C13" s="129">
        <v>1113.40731</v>
      </c>
      <c r="D13" s="129">
        <v>241.19140999999996</v>
      </c>
      <c r="E13" s="129">
        <v>241.19140999999996</v>
      </c>
      <c r="F13" s="129">
        <v>222.58460000000002</v>
      </c>
      <c r="G13" s="180">
        <f t="shared" si="2"/>
        <v>0.9228545908828182</v>
      </c>
      <c r="H13" s="125" t="e">
        <f>+#REF!+D13</f>
        <v>#REF!</v>
      </c>
      <c r="I13" s="126">
        <v>116.7</v>
      </c>
      <c r="J13" s="126">
        <f>0.2+99.6+0.2</f>
        <v>100</v>
      </c>
      <c r="K13" s="127">
        <f t="shared" si="0"/>
        <v>16.700000000000003</v>
      </c>
      <c r="L13" s="128">
        <f t="shared" si="1"/>
        <v>0.856898029134533</v>
      </c>
      <c r="M13" s="46"/>
      <c r="N13" s="44"/>
      <c r="O13" s="44"/>
      <c r="P13" s="44"/>
      <c r="Q13" s="44"/>
      <c r="R13" s="44"/>
      <c r="S13" s="44"/>
      <c r="T13" s="44"/>
    </row>
    <row r="14" spans="1:20" ht="18.75" customHeight="1" thickBot="1">
      <c r="A14" s="142" t="s">
        <v>67</v>
      </c>
      <c r="B14" s="143">
        <f>SUM(B7:B13)</f>
        <v>145959.68311</v>
      </c>
      <c r="C14" s="143">
        <f>SUM(C7:C13)</f>
        <v>146960.61611000003</v>
      </c>
      <c r="D14" s="143">
        <f>SUM(D7:D13)</f>
        <v>37151.793410000006</v>
      </c>
      <c r="E14" s="143">
        <f>SUM(E7:E13)</f>
        <v>37151.793410000006</v>
      </c>
      <c r="F14" s="143">
        <f>SUM(F7:F13)</f>
        <v>36545.786048</v>
      </c>
      <c r="G14" s="181">
        <f t="shared" si="2"/>
        <v>0.9836883416282971</v>
      </c>
      <c r="H14" s="125" t="e">
        <f>SUM(H7:H13)</f>
        <v>#REF!</v>
      </c>
      <c r="I14" s="126" t="e">
        <f>SUM(I7:I13)</f>
        <v>#REF!</v>
      </c>
      <c r="J14" s="126">
        <f>SUM(J7:J13)</f>
        <v>19360.4</v>
      </c>
      <c r="K14" s="126" t="e">
        <f>SUM(K7:K13)</f>
        <v>#REF!</v>
      </c>
      <c r="L14" s="128" t="e">
        <f t="shared" si="1"/>
        <v>#REF!</v>
      </c>
      <c r="M14" s="46"/>
      <c r="N14" s="44"/>
      <c r="O14" s="44"/>
      <c r="P14" s="44"/>
      <c r="Q14" s="44"/>
      <c r="R14" s="44"/>
      <c r="S14" s="44"/>
      <c r="T14" s="44"/>
    </row>
    <row r="15" spans="1:24" ht="13.5" thickTop="1">
      <c r="A15" s="44"/>
      <c r="B15" s="44"/>
      <c r="C15" s="44"/>
      <c r="D15" s="44"/>
      <c r="E15" s="44"/>
      <c r="F15" s="44"/>
      <c r="G15" s="44"/>
      <c r="H15" s="44"/>
      <c r="I15" s="46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</row>
    <row r="16" spans="1:24" ht="12.75">
      <c r="A16" s="44"/>
      <c r="B16" s="46"/>
      <c r="C16" s="46"/>
      <c r="D16" s="44"/>
      <c r="E16" s="44"/>
      <c r="F16" s="44"/>
      <c r="G16" s="44"/>
      <c r="H16" s="44"/>
      <c r="I16" s="46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</row>
    <row r="17" spans="1:24" ht="12.75">
      <c r="A17" s="44"/>
      <c r="B17" s="44"/>
      <c r="C17" s="46"/>
      <c r="D17" s="44"/>
      <c r="E17" s="46"/>
      <c r="F17" s="46"/>
      <c r="G17" s="44"/>
      <c r="H17" s="44"/>
      <c r="I17" s="46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</row>
    <row r="18" spans="1:24" ht="12.75">
      <c r="A18" s="44"/>
      <c r="B18" s="44"/>
      <c r="C18" s="46"/>
      <c r="D18" s="44"/>
      <c r="E18" s="46"/>
      <c r="F18" s="46"/>
      <c r="G18" s="46"/>
      <c r="H18" s="46"/>
      <c r="I18" s="46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1:24" ht="12.75">
      <c r="A19" s="44"/>
      <c r="B19" s="44"/>
      <c r="C19" s="44"/>
      <c r="D19" s="44"/>
      <c r="E19" s="44"/>
      <c r="F19" s="44"/>
      <c r="G19" s="44"/>
      <c r="H19" s="44"/>
      <c r="I19" s="46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1:24" ht="12.75">
      <c r="A20" s="44"/>
      <c r="B20" s="44"/>
      <c r="C20" s="44"/>
      <c r="D20" s="44"/>
      <c r="E20" s="44"/>
      <c r="F20" s="44"/>
      <c r="G20" s="44"/>
      <c r="H20" s="44"/>
      <c r="I20" s="46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ht="12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ht="12.7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ht="12.75">
      <c r="A23" s="44"/>
      <c r="B23" s="44"/>
      <c r="C23" s="46"/>
      <c r="D23" s="44"/>
      <c r="E23" s="47"/>
      <c r="F23" s="47"/>
      <c r="G23" s="47"/>
      <c r="H23" s="47"/>
      <c r="I23" s="47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ht="12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ht="12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ht="12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ht="12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4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</row>
    <row r="31" spans="1:24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2" spans="1:24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spans="1:24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4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pans="1:24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4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1:24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4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1:24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spans="1:24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24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</row>
    <row r="60" spans="1:24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</row>
    <row r="61" spans="1:24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</row>
    <row r="62" spans="1:24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24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</row>
    <row r="64" spans="1:24" ht="12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</row>
    <row r="65" spans="1:24" ht="12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</row>
    <row r="66" spans="1:24" ht="12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</row>
    <row r="67" spans="1:24" ht="12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</row>
    <row r="68" spans="1:24" ht="12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</row>
    <row r="69" spans="1:24" ht="12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</row>
    <row r="70" spans="1:24" ht="12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</row>
    <row r="71" spans="1:24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</row>
    <row r="72" spans="1:24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</row>
    <row r="73" spans="1:24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</row>
    <row r="74" spans="1:24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</row>
    <row r="75" spans="1:24" ht="12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</row>
    <row r="76" spans="1:24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</row>
    <row r="77" spans="1:24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</row>
    <row r="78" spans="1:24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</row>
    <row r="79" spans="1:24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</row>
    <row r="80" spans="1:24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</row>
    <row r="81" spans="1:24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</row>
    <row r="82" spans="1:24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</row>
    <row r="83" spans="1:24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</row>
    <row r="84" spans="1:24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</row>
    <row r="85" spans="1:24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</row>
    <row r="86" spans="1:24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</row>
    <row r="87" spans="1:24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</row>
    <row r="88" spans="1:24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</row>
    <row r="89" spans="1:24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</row>
    <row r="90" spans="1:24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</row>
    <row r="91" spans="1:24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</row>
    <row r="92" spans="1:24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</row>
    <row r="93" spans="1:24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</row>
    <row r="94" spans="1:24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</row>
    <row r="95" spans="1:24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</row>
    <row r="96" spans="1:24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</row>
    <row r="97" spans="1:24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</row>
    <row r="98" spans="1:24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</row>
    <row r="99" spans="1:24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</row>
    <row r="100" spans="1:24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</row>
    <row r="101" spans="1:24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</row>
    <row r="102" spans="1:24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</row>
    <row r="103" spans="1:24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</row>
    <row r="104" spans="1:24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</row>
    <row r="105" spans="1:24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</row>
    <row r="106" spans="1:24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</row>
    <row r="107" spans="1:24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</row>
    <row r="108" spans="1:24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</row>
    <row r="109" spans="1:24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</row>
    <row r="110" spans="1:24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</row>
    <row r="111" spans="1:24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</row>
    <row r="112" spans="1:24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</row>
    <row r="113" spans="1:24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</row>
    <row r="114" spans="1:24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</row>
    <row r="115" spans="1:24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</row>
    <row r="116" spans="1:24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</row>
    <row r="117" spans="1:24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</row>
    <row r="118" spans="1:24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</row>
    <row r="119" spans="1:24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</row>
    <row r="120" spans="1:24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</row>
    <row r="121" spans="1:24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</row>
    <row r="122" spans="1:24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</row>
    <row r="123" spans="1:24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</row>
    <row r="124" spans="1:24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</row>
    <row r="125" spans="1:24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</row>
    <row r="126" spans="1:24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</row>
    <row r="127" spans="1:24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</row>
    <row r="128" spans="1:24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</row>
    <row r="129" spans="1:24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</row>
    <row r="130" spans="1:24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</row>
    <row r="131" spans="1:24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</row>
    <row r="132" spans="1:24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</row>
    <row r="133" spans="1:24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</row>
    <row r="134" spans="1:24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</row>
    <row r="135" spans="1:24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</row>
    <row r="136" spans="1:24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</row>
    <row r="137" spans="1:24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</row>
    <row r="138" spans="1:24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</row>
    <row r="139" spans="1:24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</row>
    <row r="140" spans="1:24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</row>
    <row r="141" spans="1:24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</row>
    <row r="142" spans="1:24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</row>
    <row r="143" spans="1:24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</row>
    <row r="144" spans="1:24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</row>
    <row r="145" spans="1:24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</row>
    <row r="146" spans="1:24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</row>
    <row r="147" spans="1:24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</row>
    <row r="148" spans="1:24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</row>
    <row r="149" spans="1:24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</row>
    <row r="150" spans="1:24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</row>
    <row r="151" spans="1:24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</row>
    <row r="152" spans="1:24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</row>
    <row r="153" spans="1:24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</row>
    <row r="154" spans="1:24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</row>
    <row r="155" spans="1:24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</row>
    <row r="156" spans="1:24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</row>
    <row r="157" spans="1:24" ht="12.7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</row>
    <row r="158" spans="1:24" ht="12.7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</row>
    <row r="159" spans="1:24" ht="12.7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</row>
    <row r="160" spans="1:24" ht="12.7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</row>
    <row r="161" spans="1:24" ht="12.7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</row>
    <row r="162" spans="1:24" ht="12.7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</row>
    <row r="163" spans="1:24" ht="12.7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</row>
    <row r="164" spans="1:24" ht="12.7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</row>
    <row r="165" spans="1:24" ht="12.7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</row>
    <row r="166" spans="1:24" ht="12.7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</row>
    <row r="167" spans="1:24" ht="12.7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</row>
    <row r="168" spans="1:24" ht="12.7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</row>
    <row r="169" spans="1:24" ht="12.7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</row>
    <row r="170" spans="1:24" ht="12.7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</row>
    <row r="171" spans="1:24" ht="12.7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</row>
    <row r="172" spans="1:24" ht="12.7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</row>
    <row r="173" spans="1:24" ht="12.7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</row>
    <row r="174" spans="1:24" ht="12.7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</row>
    <row r="175" spans="1:24" ht="12.7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</row>
    <row r="176" spans="1:24" ht="12.7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</row>
    <row r="177" spans="1:24" ht="12.7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</row>
    <row r="178" spans="1:24" ht="12.7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</row>
    <row r="179" spans="1:24" ht="12.7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</row>
    <row r="180" spans="1:24" ht="12.7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</row>
    <row r="181" spans="1:24" ht="12.7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</row>
    <row r="182" spans="1:24" ht="12.7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</row>
    <row r="183" spans="1:24" ht="12.7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</row>
    <row r="184" spans="1:24" ht="12.7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</row>
    <row r="185" spans="1:24" ht="12.7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</row>
    <row r="186" spans="1:24" ht="12.7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</row>
    <row r="187" spans="1:24" ht="12.7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</row>
    <row r="188" spans="1:24" ht="12.7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</row>
    <row r="189" spans="1:24" ht="12.7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</row>
    <row r="190" spans="1:24" ht="12.7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</row>
    <row r="191" spans="1:24" ht="12.7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</row>
    <row r="192" spans="1:24" ht="12.7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</row>
    <row r="193" spans="1:24" ht="12.7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</row>
    <row r="194" spans="1:24" ht="12.7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</row>
    <row r="195" spans="1:24" ht="12.7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</row>
    <row r="196" spans="1:24" ht="12.7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</row>
    <row r="197" spans="1:24" ht="12.7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</row>
    <row r="198" spans="1:24" ht="12.7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</row>
    <row r="199" spans="1:24" ht="12.7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</row>
    <row r="200" spans="1:24" ht="12.7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</row>
    <row r="201" spans="1:24" ht="12.7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</row>
    <row r="202" spans="1:24" ht="12.7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</row>
    <row r="203" spans="1:24" ht="12.7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</row>
    <row r="204" spans="1:24" ht="12.7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</row>
    <row r="205" spans="1:24" ht="12.7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</row>
    <row r="206" spans="1:24" ht="12.7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</row>
    <row r="207" spans="1:24" ht="12.7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</row>
    <row r="208" spans="1:24" ht="12.7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</row>
    <row r="209" spans="1:24" ht="12.7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</row>
    <row r="210" spans="1:24" ht="12.7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</row>
    <row r="211" spans="1:24" ht="12.7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</row>
    <row r="212" spans="1:24" ht="12.7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</row>
    <row r="213" spans="1:24" ht="12.7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</row>
    <row r="214" spans="1:24" ht="12.7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</row>
    <row r="215" spans="1:24" ht="12.7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</row>
    <row r="216" spans="1:24" ht="12.7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</row>
    <row r="217" spans="1:24" ht="12.7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</row>
    <row r="218" spans="1:24" ht="12.7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</row>
    <row r="219" spans="1:24" ht="12.7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</row>
    <row r="220" spans="1:24" ht="12.7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</row>
    <row r="221" spans="1:24" ht="12.7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</row>
    <row r="222" spans="1:24" ht="12.7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</row>
    <row r="223" spans="1:24" ht="12.7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</row>
    <row r="224" spans="1:24" ht="12.7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</row>
    <row r="225" spans="1:24" ht="12.7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</row>
    <row r="226" spans="1:24" ht="12.7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</row>
    <row r="227" spans="1:24" ht="12.7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</row>
    <row r="228" spans="1:24" ht="12.7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</row>
    <row r="229" spans="1:24" ht="12.7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</row>
    <row r="230" spans="1:24" ht="12.7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</row>
    <row r="231" spans="1:24" ht="12.7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</row>
    <row r="232" spans="1:24" ht="12.7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</row>
    <row r="233" spans="1:24" ht="12.7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</row>
    <row r="234" spans="1:24" ht="12.7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</row>
    <row r="235" spans="1:24" ht="12.7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</row>
    <row r="236" spans="1:24" ht="12.7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</row>
    <row r="237" spans="1:24" ht="12.7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</row>
    <row r="238" spans="1:24" ht="12.7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</row>
    <row r="239" spans="1:24" ht="12.7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</row>
    <row r="240" spans="1:24" ht="12.7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</row>
    <row r="241" spans="1:24" ht="12.7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</row>
    <row r="242" spans="1:24" ht="12.7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</row>
    <row r="243" spans="1:24" ht="12.7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</row>
    <row r="244" spans="1:24" ht="12.7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</row>
    <row r="245" spans="1:24" ht="12.7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</row>
    <row r="246" spans="1:24" ht="12.7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</row>
    <row r="247" spans="1:24" ht="12.7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</row>
    <row r="248" spans="1:24" ht="12.7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</row>
    <row r="249" spans="1:24" ht="12.7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</row>
    <row r="250" spans="1:24" ht="12.7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</row>
    <row r="251" spans="1:24" ht="12.7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</row>
    <row r="252" spans="1:24" ht="12.7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</row>
    <row r="253" spans="1:24" ht="12.7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</row>
    <row r="254" spans="1:24" ht="12.7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</row>
    <row r="255" spans="1:24" ht="12.7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</row>
    <row r="256" spans="1:24" ht="12.7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</row>
    <row r="257" spans="1:24" ht="12.7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</row>
    <row r="258" spans="1:24" ht="12.7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</row>
    <row r="259" spans="1:24" ht="12.7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</row>
    <row r="260" spans="1:24" ht="12.7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</row>
    <row r="261" spans="1:24" ht="12.7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</row>
    <row r="262" spans="1:24" ht="12.7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</row>
    <row r="263" spans="1:24" ht="12.7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</row>
    <row r="264" spans="1:24" ht="12.7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</row>
    <row r="265" spans="1:24" ht="12.7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</row>
    <row r="266" spans="1:24" ht="12.7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</row>
    <row r="267" spans="1:24" ht="12.7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</row>
    <row r="268" spans="1:24" ht="12.7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</row>
    <row r="269" spans="1:24" ht="12.7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</row>
    <row r="270" spans="1:24" ht="12.7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</row>
    <row r="271" spans="1:24" ht="12.7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</row>
    <row r="272" spans="1:24" ht="12.7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</row>
    <row r="273" spans="1:24" ht="12.7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</row>
    <row r="274" spans="1:24" ht="12.7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</row>
    <row r="275" spans="1:24" ht="12.7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</row>
    <row r="276" spans="1:24" ht="12.7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</row>
    <row r="277" spans="1:24" ht="12.7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</row>
    <row r="278" spans="1:24" ht="12.7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</row>
    <row r="279" spans="1:24" ht="12.7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</row>
    <row r="280" spans="1:24" ht="12.7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</row>
    <row r="281" spans="1:24" ht="12.7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</row>
    <row r="282" spans="1:24" ht="12.7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</row>
    <row r="283" spans="1:24" ht="12.7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</row>
    <row r="284" spans="1:24" ht="12.7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</row>
    <row r="285" spans="1:24" ht="12.7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</row>
    <row r="286" spans="1:24" ht="12.7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</row>
    <row r="287" spans="1:24" ht="12.7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</row>
    <row r="288" spans="1:24" ht="12.7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</row>
    <row r="289" spans="1:24" ht="12.7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</row>
    <row r="290" spans="1:24" ht="12.7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</row>
    <row r="291" spans="1:24" ht="12.7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</row>
    <row r="292" spans="1:24" ht="12.7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</row>
    <row r="293" spans="1:24" ht="12.7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</row>
    <row r="294" spans="1:24" ht="12.7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</row>
    <row r="295" spans="1:24" ht="12.7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</row>
    <row r="296" spans="1:24" ht="12.7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</row>
    <row r="297" spans="1:24" ht="12.7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</row>
    <row r="298" spans="1:24" ht="12.7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</row>
    <row r="299" spans="1:24" ht="12.7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</row>
    <row r="300" spans="1:24" ht="12.7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</row>
    <row r="301" spans="1:24" ht="12.7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</row>
    <row r="302" spans="1:24" ht="12.7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</row>
    <row r="303" spans="1:24" ht="12.7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</row>
    <row r="304" spans="1:24" ht="12.7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</row>
    <row r="305" spans="1:24" ht="12.7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</row>
    <row r="306" spans="1:24" ht="12.7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</row>
    <row r="307" spans="1:24" ht="12.7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</row>
    <row r="308" spans="1:24" ht="12.7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</row>
    <row r="309" spans="1:24" ht="12.7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</row>
    <row r="310" spans="1:24" ht="12.7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</row>
    <row r="311" spans="1:24" ht="12.7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</row>
    <row r="312" spans="1:24" ht="12.7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</row>
    <row r="313" spans="1:24" ht="12.7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</row>
    <row r="314" spans="1:24" ht="12.7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</row>
    <row r="315" spans="1:24" ht="12.7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</row>
    <row r="316" spans="1:24" ht="12.7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</row>
    <row r="317" spans="1:24" ht="12.7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</row>
  </sheetData>
  <sheetProtection/>
  <mergeCells count="1">
    <mergeCell ref="A3:L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AJ576"/>
  <sheetViews>
    <sheetView showZeros="0" view="pageBreakPreview" zoomScale="80" zoomScaleNormal="125" zoomScaleSheetLayoutView="80" zoomScalePageLayoutView="0" workbookViewId="0" topLeftCell="B1">
      <selection activeCell="M19" sqref="M19"/>
    </sheetView>
  </sheetViews>
  <sheetFormatPr defaultColWidth="9.140625" defaultRowHeight="12" customHeight="1"/>
  <cols>
    <col min="1" max="1" width="5.8515625" style="20" customWidth="1"/>
    <col min="2" max="2" width="54.7109375" style="20" customWidth="1"/>
    <col min="3" max="4" width="17.28125" style="19" customWidth="1"/>
    <col min="5" max="7" width="17.28125" style="20" customWidth="1"/>
    <col min="8" max="8" width="15.28125" style="20" customWidth="1"/>
    <col min="9" max="9" width="10.7109375" style="20" bestFit="1" customWidth="1"/>
    <col min="10" max="10" width="9.8515625" style="20" bestFit="1" customWidth="1"/>
    <col min="11" max="11" width="12.140625" style="20" bestFit="1" customWidth="1"/>
    <col min="12" max="16384" width="9.140625" style="20" customWidth="1"/>
  </cols>
  <sheetData>
    <row r="1" spans="1:36" ht="12" customHeight="1">
      <c r="A1" s="25"/>
      <c r="B1" s="26"/>
      <c r="C1" s="27"/>
      <c r="D1" s="27"/>
      <c r="E1" s="28"/>
      <c r="F1" s="28"/>
      <c r="G1" s="28"/>
      <c r="H1" s="133" t="s">
        <v>69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</row>
    <row r="2" spans="1:36" ht="12" customHeight="1">
      <c r="A2" s="29"/>
      <c r="B2" s="28"/>
      <c r="C2" s="27"/>
      <c r="D2" s="27"/>
      <c r="E2" s="27"/>
      <c r="F2" s="27"/>
      <c r="G2" s="27"/>
      <c r="H2" s="28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s="21" customFormat="1" ht="15">
      <c r="A3" s="202" t="s">
        <v>162</v>
      </c>
      <c r="B3" s="202"/>
      <c r="C3" s="202"/>
      <c r="D3" s="202"/>
      <c r="E3" s="202"/>
      <c r="F3" s="202"/>
      <c r="G3" s="202"/>
      <c r="H3" s="20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</row>
    <row r="4" spans="1:36" s="21" customFormat="1" ht="12">
      <c r="A4" s="50"/>
      <c r="B4" s="204"/>
      <c r="C4" s="204"/>
      <c r="D4" s="204"/>
      <c r="E4" s="204"/>
      <c r="F4" s="50"/>
      <c r="G4" s="116"/>
      <c r="H4" s="50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</row>
    <row r="5" spans="1:36" s="21" customFormat="1" ht="15.75" customHeight="1" thickBot="1">
      <c r="A5" s="51" t="s">
        <v>70</v>
      </c>
      <c r="B5" s="51"/>
      <c r="C5" s="52"/>
      <c r="D5" s="52"/>
      <c r="E5" s="52"/>
      <c r="F5" s="52"/>
      <c r="G5" s="52"/>
      <c r="H5" s="53" t="s">
        <v>80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</row>
    <row r="6" spans="1:36" s="22" customFormat="1" ht="12" customHeight="1" thickTop="1">
      <c r="A6" s="207" t="s">
        <v>71</v>
      </c>
      <c r="B6" s="205" t="s">
        <v>72</v>
      </c>
      <c r="C6" s="209" t="s">
        <v>163</v>
      </c>
      <c r="D6" s="209" t="s">
        <v>164</v>
      </c>
      <c r="E6" s="207" t="s">
        <v>165</v>
      </c>
      <c r="F6" s="207" t="s">
        <v>166</v>
      </c>
      <c r="G6" s="209" t="s">
        <v>161</v>
      </c>
      <c r="H6" s="209" t="s">
        <v>154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</row>
    <row r="7" spans="1:36" s="22" customFormat="1" ht="48.75" customHeight="1">
      <c r="A7" s="208"/>
      <c r="B7" s="206"/>
      <c r="C7" s="210"/>
      <c r="D7" s="210"/>
      <c r="E7" s="208"/>
      <c r="F7" s="208"/>
      <c r="G7" s="210"/>
      <c r="H7" s="210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</row>
    <row r="8" spans="1:36" s="22" customFormat="1" ht="13.5" thickBot="1">
      <c r="A8" s="185" t="s">
        <v>73</v>
      </c>
      <c r="B8" s="185" t="s">
        <v>74</v>
      </c>
      <c r="C8" s="186">
        <v>1</v>
      </c>
      <c r="D8" s="186" t="s">
        <v>75</v>
      </c>
      <c r="E8" s="186">
        <v>3</v>
      </c>
      <c r="F8" s="187" t="s">
        <v>76</v>
      </c>
      <c r="G8" s="187" t="s">
        <v>77</v>
      </c>
      <c r="H8" s="188" t="s">
        <v>78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</row>
    <row r="9" spans="1:36" s="22" customFormat="1" ht="16.5" thickBot="1" thickTop="1">
      <c r="A9" s="182">
        <v>0</v>
      </c>
      <c r="B9" s="183" t="s">
        <v>139</v>
      </c>
      <c r="C9" s="189">
        <f>SUM(C10:C61)</f>
        <v>76464280</v>
      </c>
      <c r="D9" s="189">
        <f>SUM(D10:D61)</f>
        <v>77465213</v>
      </c>
      <c r="E9" s="189">
        <f>SUM(E10:E61)</f>
        <v>20780472</v>
      </c>
      <c r="F9" s="189">
        <f>SUM(F10:F61)</f>
        <v>20780472</v>
      </c>
      <c r="G9" s="189">
        <f>SUM(G10:G61)</f>
        <v>19333849.982619997</v>
      </c>
      <c r="H9" s="184">
        <f aca="true" t="shared" si="0" ref="H9:H40">G9/F9</f>
        <v>0.9303855072502683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</row>
    <row r="10" spans="1:9" s="32" customFormat="1" ht="15.75" thickTop="1">
      <c r="A10" s="119">
        <v>1</v>
      </c>
      <c r="B10" s="120" t="s">
        <v>97</v>
      </c>
      <c r="C10" s="118">
        <v>36749</v>
      </c>
      <c r="D10" s="118">
        <v>36749</v>
      </c>
      <c r="E10" s="118">
        <v>9704</v>
      </c>
      <c r="F10" s="118">
        <v>9704</v>
      </c>
      <c r="G10" s="118">
        <v>9450.82441</v>
      </c>
      <c r="H10" s="178">
        <f t="shared" si="0"/>
        <v>0.9739101823990106</v>
      </c>
      <c r="I10" s="38"/>
    </row>
    <row r="11" spans="1:9" s="32" customFormat="1" ht="15">
      <c r="A11" s="119">
        <v>2</v>
      </c>
      <c r="B11" s="120" t="s">
        <v>98</v>
      </c>
      <c r="C11" s="118">
        <v>205482</v>
      </c>
      <c r="D11" s="118">
        <v>205482</v>
      </c>
      <c r="E11" s="118">
        <v>53495</v>
      </c>
      <c r="F11" s="118">
        <v>53495</v>
      </c>
      <c r="G11" s="118">
        <v>43759.313299999994</v>
      </c>
      <c r="H11" s="178">
        <f t="shared" si="0"/>
        <v>0.8180075390223385</v>
      </c>
      <c r="I11" s="38"/>
    </row>
    <row r="12" spans="1:8" s="32" customFormat="1" ht="15.75" customHeight="1">
      <c r="A12" s="119">
        <v>3</v>
      </c>
      <c r="B12" s="120" t="s">
        <v>99</v>
      </c>
      <c r="C12" s="118">
        <v>419542</v>
      </c>
      <c r="D12" s="118">
        <v>419542</v>
      </c>
      <c r="E12" s="118">
        <v>100590</v>
      </c>
      <c r="F12" s="118">
        <v>100590</v>
      </c>
      <c r="G12" s="118">
        <v>89727.76581</v>
      </c>
      <c r="H12" s="178">
        <f t="shared" si="0"/>
        <v>0.8920147709513868</v>
      </c>
    </row>
    <row r="13" spans="1:11" s="33" customFormat="1" ht="14.25" customHeight="1">
      <c r="A13" s="119">
        <v>4</v>
      </c>
      <c r="B13" s="120" t="s">
        <v>100</v>
      </c>
      <c r="C13" s="118">
        <v>2852452</v>
      </c>
      <c r="D13" s="118">
        <v>2852452</v>
      </c>
      <c r="E13" s="118">
        <v>845805</v>
      </c>
      <c r="F13" s="118">
        <v>845805</v>
      </c>
      <c r="G13" s="118">
        <v>805145.66445</v>
      </c>
      <c r="H13" s="178">
        <f t="shared" si="0"/>
        <v>0.9519282393104794</v>
      </c>
      <c r="K13" s="34"/>
    </row>
    <row r="14" spans="1:11" s="35" customFormat="1" ht="15">
      <c r="A14" s="119">
        <v>5</v>
      </c>
      <c r="B14" s="120" t="s">
        <v>101</v>
      </c>
      <c r="C14" s="118">
        <v>24494</v>
      </c>
      <c r="D14" s="118">
        <v>24494</v>
      </c>
      <c r="E14" s="118">
        <v>10009</v>
      </c>
      <c r="F14" s="118">
        <v>10009</v>
      </c>
      <c r="G14" s="118">
        <v>8779.19378</v>
      </c>
      <c r="H14" s="178">
        <f t="shared" si="0"/>
        <v>0.8771299610350684</v>
      </c>
      <c r="I14" s="33"/>
      <c r="J14" s="33"/>
      <c r="K14" s="34"/>
    </row>
    <row r="15" spans="1:11" s="35" customFormat="1" ht="15">
      <c r="A15" s="119">
        <v>6</v>
      </c>
      <c r="B15" s="120" t="s">
        <v>89</v>
      </c>
      <c r="C15" s="118">
        <v>13594</v>
      </c>
      <c r="D15" s="118">
        <v>13594</v>
      </c>
      <c r="E15" s="118">
        <v>3541</v>
      </c>
      <c r="F15" s="118">
        <v>3541</v>
      </c>
      <c r="G15" s="118">
        <v>3383.7609199999997</v>
      </c>
      <c r="H15" s="178">
        <f t="shared" si="0"/>
        <v>0.9555947246540525</v>
      </c>
      <c r="I15" s="33"/>
      <c r="J15" s="33"/>
      <c r="K15" s="34"/>
    </row>
    <row r="16" spans="1:11" s="35" customFormat="1" ht="15">
      <c r="A16" s="119">
        <v>7</v>
      </c>
      <c r="B16" s="120" t="s">
        <v>90</v>
      </c>
      <c r="C16" s="118">
        <v>300240</v>
      </c>
      <c r="D16" s="118">
        <v>300240</v>
      </c>
      <c r="E16" s="118">
        <v>75068</v>
      </c>
      <c r="F16" s="118">
        <v>75068</v>
      </c>
      <c r="G16" s="118">
        <v>74415.724</v>
      </c>
      <c r="H16" s="178">
        <f t="shared" si="0"/>
        <v>0.9913108648159003</v>
      </c>
      <c r="I16" s="33"/>
      <c r="J16" s="33"/>
      <c r="K16" s="34"/>
    </row>
    <row r="17" spans="1:11" s="35" customFormat="1" ht="15">
      <c r="A17" s="119">
        <v>8</v>
      </c>
      <c r="B17" s="120" t="s">
        <v>102</v>
      </c>
      <c r="C17" s="118">
        <v>62255</v>
      </c>
      <c r="D17" s="118">
        <v>62255</v>
      </c>
      <c r="E17" s="118">
        <v>15729</v>
      </c>
      <c r="F17" s="118">
        <v>15729</v>
      </c>
      <c r="G17" s="118">
        <v>14836.653</v>
      </c>
      <c r="H17" s="178">
        <f t="shared" si="0"/>
        <v>0.9432674041579249</v>
      </c>
      <c r="I17" s="33"/>
      <c r="J17" s="33"/>
      <c r="K17" s="34" t="s">
        <v>140</v>
      </c>
    </row>
    <row r="18" spans="1:11" s="35" customFormat="1" ht="15">
      <c r="A18" s="119">
        <v>9</v>
      </c>
      <c r="B18" s="120" t="s">
        <v>91</v>
      </c>
      <c r="C18" s="118">
        <v>20425</v>
      </c>
      <c r="D18" s="118">
        <v>20425</v>
      </c>
      <c r="E18" s="118">
        <v>5000</v>
      </c>
      <c r="F18" s="118">
        <v>5000</v>
      </c>
      <c r="G18" s="118">
        <v>4974.7771299999995</v>
      </c>
      <c r="H18" s="178">
        <f t="shared" si="0"/>
        <v>0.9949554259999999</v>
      </c>
      <c r="I18" s="33"/>
      <c r="J18" s="33"/>
      <c r="K18" s="34"/>
    </row>
    <row r="19" spans="1:11" s="35" customFormat="1" ht="30">
      <c r="A19" s="119">
        <v>10</v>
      </c>
      <c r="B19" s="120" t="s">
        <v>103</v>
      </c>
      <c r="C19" s="118">
        <v>25167</v>
      </c>
      <c r="D19" s="118">
        <v>25167</v>
      </c>
      <c r="E19" s="118">
        <v>6280</v>
      </c>
      <c r="F19" s="118">
        <v>6280</v>
      </c>
      <c r="G19" s="118">
        <v>5912.69174</v>
      </c>
      <c r="H19" s="178">
        <f t="shared" si="0"/>
        <v>0.941511423566879</v>
      </c>
      <c r="I19" s="33"/>
      <c r="J19" s="33"/>
      <c r="K19" s="34"/>
    </row>
    <row r="20" spans="1:11" s="35" customFormat="1" ht="15">
      <c r="A20" s="119">
        <v>11</v>
      </c>
      <c r="B20" s="120" t="s">
        <v>104</v>
      </c>
      <c r="C20" s="118">
        <v>15242</v>
      </c>
      <c r="D20" s="118">
        <v>15242</v>
      </c>
      <c r="E20" s="118">
        <v>3924</v>
      </c>
      <c r="F20" s="118">
        <v>3924</v>
      </c>
      <c r="G20" s="118">
        <v>3822.3653999999997</v>
      </c>
      <c r="H20" s="178">
        <f t="shared" si="0"/>
        <v>0.974099235474006</v>
      </c>
      <c r="I20" s="33"/>
      <c r="J20" s="33"/>
      <c r="K20" s="34"/>
    </row>
    <row r="21" spans="1:11" s="35" customFormat="1" ht="12" customHeight="1">
      <c r="A21" s="119">
        <v>13</v>
      </c>
      <c r="B21" s="120" t="s">
        <v>92</v>
      </c>
      <c r="C21" s="118">
        <v>556039</v>
      </c>
      <c r="D21" s="118">
        <v>556922</v>
      </c>
      <c r="E21" s="118">
        <v>171658</v>
      </c>
      <c r="F21" s="118">
        <v>171658</v>
      </c>
      <c r="G21" s="118">
        <v>145699.31422000003</v>
      </c>
      <c r="H21" s="178">
        <f t="shared" si="0"/>
        <v>0.8487767201062579</v>
      </c>
      <c r="I21" s="33"/>
      <c r="J21" s="33"/>
      <c r="K21" s="34"/>
    </row>
    <row r="22" spans="1:11" s="35" customFormat="1" ht="15">
      <c r="A22" s="119">
        <v>14</v>
      </c>
      <c r="B22" s="120" t="s">
        <v>93</v>
      </c>
      <c r="C22" s="118">
        <v>550515</v>
      </c>
      <c r="D22" s="118">
        <v>679046</v>
      </c>
      <c r="E22" s="118">
        <v>150296</v>
      </c>
      <c r="F22" s="118">
        <v>150296</v>
      </c>
      <c r="G22" s="118">
        <v>149426.36949</v>
      </c>
      <c r="H22" s="178">
        <f t="shared" si="0"/>
        <v>0.9942138812077501</v>
      </c>
      <c r="I22" s="33"/>
      <c r="J22" s="33"/>
      <c r="K22" s="34"/>
    </row>
    <row r="23" spans="1:11" s="35" customFormat="1" ht="30">
      <c r="A23" s="119">
        <v>15</v>
      </c>
      <c r="B23" s="120" t="s">
        <v>132</v>
      </c>
      <c r="C23" s="118">
        <v>113708</v>
      </c>
      <c r="D23" s="118">
        <v>113708</v>
      </c>
      <c r="E23" s="118">
        <v>29960</v>
      </c>
      <c r="F23" s="118">
        <v>29960</v>
      </c>
      <c r="G23" s="118">
        <v>28518.84732</v>
      </c>
      <c r="H23" s="178">
        <f t="shared" si="0"/>
        <v>0.95189744058745</v>
      </c>
      <c r="I23" s="33"/>
      <c r="J23" s="33"/>
      <c r="K23" s="34"/>
    </row>
    <row r="24" spans="1:11" s="35" customFormat="1" ht="15">
      <c r="A24" s="119">
        <v>16</v>
      </c>
      <c r="B24" s="120" t="s">
        <v>133</v>
      </c>
      <c r="C24" s="118">
        <v>4444477</v>
      </c>
      <c r="D24" s="118">
        <v>4444477</v>
      </c>
      <c r="E24" s="118">
        <v>1287425</v>
      </c>
      <c r="F24" s="118">
        <v>1287425</v>
      </c>
      <c r="G24" s="118">
        <v>1054931.66137</v>
      </c>
      <c r="H24" s="178">
        <f t="shared" si="0"/>
        <v>0.8194121299260152</v>
      </c>
      <c r="I24" s="33"/>
      <c r="J24" s="33"/>
      <c r="K24" s="34"/>
    </row>
    <row r="25" spans="1:11" s="35" customFormat="1" ht="15" customHeight="1">
      <c r="A25" s="119">
        <v>17</v>
      </c>
      <c r="B25" s="120" t="s">
        <v>105</v>
      </c>
      <c r="C25" s="118">
        <v>353504</v>
      </c>
      <c r="D25" s="118">
        <v>353504</v>
      </c>
      <c r="E25" s="118">
        <v>89950</v>
      </c>
      <c r="F25" s="118">
        <v>89950</v>
      </c>
      <c r="G25" s="118">
        <v>85742.64587000001</v>
      </c>
      <c r="H25" s="178">
        <f t="shared" si="0"/>
        <v>0.9532256350194553</v>
      </c>
      <c r="I25" s="33"/>
      <c r="J25" s="33"/>
      <c r="K25" s="34"/>
    </row>
    <row r="26" spans="1:11" s="35" customFormat="1" ht="15">
      <c r="A26" s="119">
        <v>18</v>
      </c>
      <c r="B26" s="120" t="s">
        <v>106</v>
      </c>
      <c r="C26" s="118">
        <v>8686167</v>
      </c>
      <c r="D26" s="118">
        <v>8686167</v>
      </c>
      <c r="E26" s="118">
        <v>2457774</v>
      </c>
      <c r="F26" s="118">
        <v>2457774</v>
      </c>
      <c r="G26" s="118">
        <v>2161988.62491</v>
      </c>
      <c r="H26" s="178">
        <f t="shared" si="0"/>
        <v>0.8796531434175802</v>
      </c>
      <c r="I26" s="33"/>
      <c r="J26" s="33"/>
      <c r="K26" s="34"/>
    </row>
    <row r="27" spans="1:11" s="35" customFormat="1" ht="15">
      <c r="A27" s="119">
        <v>19</v>
      </c>
      <c r="B27" s="120" t="s">
        <v>94</v>
      </c>
      <c r="C27" s="118">
        <v>15380000</v>
      </c>
      <c r="D27" s="118">
        <v>16220500</v>
      </c>
      <c r="E27" s="118">
        <v>4285100</v>
      </c>
      <c r="F27" s="118">
        <v>4285100</v>
      </c>
      <c r="G27" s="118">
        <v>3937835.6262100004</v>
      </c>
      <c r="H27" s="178">
        <f t="shared" si="0"/>
        <v>0.9189600303866888</v>
      </c>
      <c r="I27" s="33"/>
      <c r="J27" s="33"/>
      <c r="K27" s="34"/>
    </row>
    <row r="28" spans="1:11" s="35" customFormat="1" ht="15">
      <c r="A28" s="119">
        <v>20</v>
      </c>
      <c r="B28" s="120" t="s">
        <v>141</v>
      </c>
      <c r="C28" s="118">
        <v>455272</v>
      </c>
      <c r="D28" s="118">
        <v>455272</v>
      </c>
      <c r="E28" s="118">
        <v>145226</v>
      </c>
      <c r="F28" s="118">
        <v>145226</v>
      </c>
      <c r="G28" s="118">
        <v>116499.18823999999</v>
      </c>
      <c r="H28" s="178">
        <f t="shared" si="0"/>
        <v>0.8021923639017806</v>
      </c>
      <c r="I28" s="33"/>
      <c r="J28" s="33"/>
      <c r="K28" s="34"/>
    </row>
    <row r="29" spans="1:11" s="35" customFormat="1" ht="15">
      <c r="A29" s="119">
        <v>22</v>
      </c>
      <c r="B29" s="120" t="s">
        <v>107</v>
      </c>
      <c r="C29" s="118">
        <v>808500</v>
      </c>
      <c r="D29" s="118">
        <v>808500</v>
      </c>
      <c r="E29" s="118">
        <v>228934</v>
      </c>
      <c r="F29" s="118">
        <v>228934</v>
      </c>
      <c r="G29" s="118">
        <v>207380.48746</v>
      </c>
      <c r="H29" s="178">
        <f t="shared" si="0"/>
        <v>0.9058527237544445</v>
      </c>
      <c r="I29" s="33"/>
      <c r="J29" s="33"/>
      <c r="K29" s="34"/>
    </row>
    <row r="30" spans="1:11" s="35" customFormat="1" ht="15">
      <c r="A30" s="119">
        <v>23</v>
      </c>
      <c r="B30" s="120" t="s">
        <v>128</v>
      </c>
      <c r="C30" s="118">
        <v>450359</v>
      </c>
      <c r="D30" s="118">
        <v>450359</v>
      </c>
      <c r="E30" s="118">
        <v>133916</v>
      </c>
      <c r="F30" s="118">
        <v>133916</v>
      </c>
      <c r="G30" s="118">
        <v>109671.52182</v>
      </c>
      <c r="H30" s="178">
        <f t="shared" si="0"/>
        <v>0.8189575690731503</v>
      </c>
      <c r="I30" s="33"/>
      <c r="J30" s="33"/>
      <c r="K30" s="34"/>
    </row>
    <row r="31" spans="1:11" s="35" customFormat="1" ht="15">
      <c r="A31" s="119">
        <v>24</v>
      </c>
      <c r="B31" s="120" t="s">
        <v>134</v>
      </c>
      <c r="C31" s="118">
        <v>60468</v>
      </c>
      <c r="D31" s="118">
        <v>60468</v>
      </c>
      <c r="E31" s="118">
        <v>17308</v>
      </c>
      <c r="F31" s="118">
        <v>17308</v>
      </c>
      <c r="G31" s="118">
        <v>14404.87933</v>
      </c>
      <c r="H31" s="178">
        <f t="shared" si="0"/>
        <v>0.8322671209845158</v>
      </c>
      <c r="I31" s="33"/>
      <c r="J31" s="33"/>
      <c r="K31" s="34"/>
    </row>
    <row r="32" spans="1:11" s="35" customFormat="1" ht="15">
      <c r="A32" s="119">
        <v>25</v>
      </c>
      <c r="B32" s="120" t="s">
        <v>135</v>
      </c>
      <c r="C32" s="118">
        <v>32500000</v>
      </c>
      <c r="D32" s="118">
        <v>32500000</v>
      </c>
      <c r="E32" s="118">
        <v>8480000</v>
      </c>
      <c r="F32" s="118">
        <v>8480000</v>
      </c>
      <c r="G32" s="118">
        <v>8220401.994399999</v>
      </c>
      <c r="H32" s="178">
        <f t="shared" si="0"/>
        <v>0.9693870276415093</v>
      </c>
      <c r="I32" s="33"/>
      <c r="J32" s="33"/>
      <c r="K32" s="34"/>
    </row>
    <row r="33" spans="1:11" s="35" customFormat="1" ht="15">
      <c r="A33" s="119">
        <v>26</v>
      </c>
      <c r="B33" s="120" t="s">
        <v>108</v>
      </c>
      <c r="C33" s="118">
        <v>2403326</v>
      </c>
      <c r="D33" s="118">
        <v>2403326</v>
      </c>
      <c r="E33" s="118">
        <v>655000</v>
      </c>
      <c r="F33" s="118">
        <v>655000</v>
      </c>
      <c r="G33" s="118">
        <v>608495.35585</v>
      </c>
      <c r="H33" s="178">
        <f t="shared" si="0"/>
        <v>0.9290005432824429</v>
      </c>
      <c r="I33" s="33"/>
      <c r="J33" s="33"/>
      <c r="K33" s="34"/>
    </row>
    <row r="34" spans="1:11" s="35" customFormat="1" ht="15">
      <c r="A34" s="119">
        <v>27</v>
      </c>
      <c r="B34" s="120" t="s">
        <v>129</v>
      </c>
      <c r="C34" s="118">
        <v>42559</v>
      </c>
      <c r="D34" s="118">
        <v>42559</v>
      </c>
      <c r="E34" s="118">
        <v>12048</v>
      </c>
      <c r="F34" s="118">
        <v>12048</v>
      </c>
      <c r="G34" s="118">
        <v>10809.398070000001</v>
      </c>
      <c r="H34" s="178">
        <f t="shared" si="0"/>
        <v>0.8971943949203188</v>
      </c>
      <c r="I34" s="33"/>
      <c r="J34" s="33"/>
      <c r="K34" s="34"/>
    </row>
    <row r="35" spans="1:11" s="35" customFormat="1" ht="15">
      <c r="A35" s="119">
        <v>29</v>
      </c>
      <c r="B35" s="120" t="s">
        <v>95</v>
      </c>
      <c r="C35" s="118">
        <v>1383356</v>
      </c>
      <c r="D35" s="118">
        <v>1383356</v>
      </c>
      <c r="E35" s="118">
        <v>397667</v>
      </c>
      <c r="F35" s="118">
        <v>397667</v>
      </c>
      <c r="G35" s="118">
        <v>381074.92917</v>
      </c>
      <c r="H35" s="178">
        <f t="shared" si="0"/>
        <v>0.9582764704388346</v>
      </c>
      <c r="I35" s="33"/>
      <c r="J35" s="33"/>
      <c r="K35" s="34"/>
    </row>
    <row r="36" spans="1:11" s="35" customFormat="1" ht="15">
      <c r="A36" s="119">
        <v>30</v>
      </c>
      <c r="B36" s="120" t="s">
        <v>109</v>
      </c>
      <c r="C36" s="118">
        <v>17229</v>
      </c>
      <c r="D36" s="118">
        <v>17229</v>
      </c>
      <c r="E36" s="118">
        <v>4939</v>
      </c>
      <c r="F36" s="118">
        <v>4939</v>
      </c>
      <c r="G36" s="118">
        <v>3726.833</v>
      </c>
      <c r="H36" s="178">
        <f t="shared" si="0"/>
        <v>0.7545723830734967</v>
      </c>
      <c r="I36" s="33"/>
      <c r="J36" s="33"/>
      <c r="K36" s="34"/>
    </row>
    <row r="37" spans="1:11" s="35" customFormat="1" ht="15">
      <c r="A37" s="119">
        <v>31</v>
      </c>
      <c r="B37" s="120" t="s">
        <v>110</v>
      </c>
      <c r="C37" s="118">
        <v>2014333</v>
      </c>
      <c r="D37" s="118">
        <v>2014333</v>
      </c>
      <c r="E37" s="118">
        <v>486160</v>
      </c>
      <c r="F37" s="118">
        <v>486160</v>
      </c>
      <c r="G37" s="118">
        <v>473893.74452</v>
      </c>
      <c r="H37" s="178">
        <f t="shared" si="0"/>
        <v>0.9747690976633208</v>
      </c>
      <c r="I37" s="33"/>
      <c r="J37" s="33"/>
      <c r="K37" s="34"/>
    </row>
    <row r="38" spans="1:11" s="35" customFormat="1" ht="15">
      <c r="A38" s="119">
        <v>32</v>
      </c>
      <c r="B38" s="120" t="s">
        <v>111</v>
      </c>
      <c r="C38" s="118">
        <v>358530</v>
      </c>
      <c r="D38" s="118">
        <v>358530</v>
      </c>
      <c r="E38" s="118">
        <v>95000</v>
      </c>
      <c r="F38" s="118">
        <v>95000</v>
      </c>
      <c r="G38" s="118">
        <v>91373.07239</v>
      </c>
      <c r="H38" s="178">
        <f t="shared" si="0"/>
        <v>0.961821814631579</v>
      </c>
      <c r="I38" s="33"/>
      <c r="J38" s="33"/>
      <c r="K38" s="34"/>
    </row>
    <row r="39" spans="1:11" s="35" customFormat="1" ht="15">
      <c r="A39" s="119">
        <v>33</v>
      </c>
      <c r="B39" s="120" t="s">
        <v>112</v>
      </c>
      <c r="C39" s="118">
        <v>277813</v>
      </c>
      <c r="D39" s="118">
        <v>277813</v>
      </c>
      <c r="E39" s="118">
        <v>70750</v>
      </c>
      <c r="F39" s="118">
        <v>70750</v>
      </c>
      <c r="G39" s="118">
        <v>70739.38919</v>
      </c>
      <c r="H39" s="178">
        <f t="shared" si="0"/>
        <v>0.9998500238869258</v>
      </c>
      <c r="I39" s="33"/>
      <c r="J39" s="33"/>
      <c r="K39" s="34"/>
    </row>
    <row r="40" spans="1:11" s="35" customFormat="1" ht="15">
      <c r="A40" s="119">
        <v>34</v>
      </c>
      <c r="B40" s="120" t="s">
        <v>113</v>
      </c>
      <c r="C40" s="118">
        <v>538000</v>
      </c>
      <c r="D40" s="118">
        <v>560700</v>
      </c>
      <c r="E40" s="118">
        <v>131860</v>
      </c>
      <c r="F40" s="118">
        <v>131860</v>
      </c>
      <c r="G40" s="118">
        <v>131859.70935</v>
      </c>
      <c r="H40" s="178">
        <f t="shared" si="0"/>
        <v>0.999997795768239</v>
      </c>
      <c r="I40" s="33"/>
      <c r="J40" s="33"/>
      <c r="K40" s="34"/>
    </row>
    <row r="41" spans="1:11" s="35" customFormat="1" ht="15">
      <c r="A41" s="119">
        <v>35</v>
      </c>
      <c r="B41" s="120" t="s">
        <v>167</v>
      </c>
      <c r="C41" s="118">
        <v>188212</v>
      </c>
      <c r="D41" s="118">
        <v>188212</v>
      </c>
      <c r="E41" s="118">
        <v>62470</v>
      </c>
      <c r="F41" s="118">
        <v>62470</v>
      </c>
      <c r="G41" s="118">
        <v>42950.714100000005</v>
      </c>
      <c r="H41" s="178">
        <f aca="true" t="shared" si="1" ref="H41:H61">G41/F41</f>
        <v>0.6875414454938371</v>
      </c>
      <c r="I41" s="33"/>
      <c r="J41" s="33"/>
      <c r="K41" s="34"/>
    </row>
    <row r="42" spans="1:11" s="35" customFormat="1" ht="15">
      <c r="A42" s="119">
        <v>36</v>
      </c>
      <c r="B42" s="120" t="s">
        <v>136</v>
      </c>
      <c r="C42" s="118">
        <v>43050</v>
      </c>
      <c r="D42" s="118">
        <v>43050</v>
      </c>
      <c r="E42" s="118">
        <v>13408</v>
      </c>
      <c r="F42" s="118">
        <v>13408</v>
      </c>
      <c r="G42" s="118">
        <v>11452.3604</v>
      </c>
      <c r="H42" s="178">
        <f t="shared" si="1"/>
        <v>0.8541438245823388</v>
      </c>
      <c r="I42" s="33"/>
      <c r="J42" s="33"/>
      <c r="K42" s="34"/>
    </row>
    <row r="43" spans="1:11" s="35" customFormat="1" ht="15">
      <c r="A43" s="119">
        <v>37</v>
      </c>
      <c r="B43" s="120" t="s">
        <v>114</v>
      </c>
      <c r="C43" s="118">
        <v>308679</v>
      </c>
      <c r="D43" s="118">
        <v>308679</v>
      </c>
      <c r="E43" s="118">
        <v>80591</v>
      </c>
      <c r="F43" s="118">
        <v>80591</v>
      </c>
      <c r="G43" s="118">
        <v>76322.41255</v>
      </c>
      <c r="H43" s="178">
        <f t="shared" si="1"/>
        <v>0.9470339436165328</v>
      </c>
      <c r="I43" s="33"/>
      <c r="J43" s="33"/>
      <c r="K43" s="34"/>
    </row>
    <row r="44" spans="1:11" s="35" customFormat="1" ht="30">
      <c r="A44" s="119">
        <v>38</v>
      </c>
      <c r="B44" s="120" t="s">
        <v>115</v>
      </c>
      <c r="C44" s="118">
        <v>36447</v>
      </c>
      <c r="D44" s="118">
        <v>36447</v>
      </c>
      <c r="E44" s="118">
        <v>10276</v>
      </c>
      <c r="F44" s="118">
        <v>10276</v>
      </c>
      <c r="G44" s="118">
        <v>9087.6577</v>
      </c>
      <c r="H44" s="178">
        <f t="shared" si="1"/>
        <v>0.8843575029194238</v>
      </c>
      <c r="I44" s="33"/>
      <c r="J44" s="33"/>
      <c r="K44" s="34"/>
    </row>
    <row r="45" spans="1:11" s="35" customFormat="1" ht="45">
      <c r="A45" s="119">
        <v>39</v>
      </c>
      <c r="B45" s="120" t="s">
        <v>116</v>
      </c>
      <c r="C45" s="118">
        <v>3101</v>
      </c>
      <c r="D45" s="118">
        <v>3101</v>
      </c>
      <c r="E45" s="118">
        <v>827</v>
      </c>
      <c r="F45" s="118">
        <v>827</v>
      </c>
      <c r="G45" s="118">
        <v>536.876</v>
      </c>
      <c r="H45" s="178">
        <f t="shared" si="1"/>
        <v>0.6491850060459492</v>
      </c>
      <c r="I45" s="33"/>
      <c r="J45" s="33"/>
      <c r="K45" s="34"/>
    </row>
    <row r="46" spans="1:11" s="35" customFormat="1" ht="30">
      <c r="A46" s="119">
        <v>41</v>
      </c>
      <c r="B46" s="120" t="s">
        <v>117</v>
      </c>
      <c r="C46" s="118">
        <v>9867</v>
      </c>
      <c r="D46" s="118">
        <v>9867</v>
      </c>
      <c r="E46" s="118">
        <v>2553</v>
      </c>
      <c r="F46" s="118">
        <v>2553</v>
      </c>
      <c r="G46" s="118">
        <v>2322.669</v>
      </c>
      <c r="H46" s="178">
        <f t="shared" si="1"/>
        <v>0.9097802585193889</v>
      </c>
      <c r="I46" s="33"/>
      <c r="J46" s="33"/>
      <c r="K46" s="34"/>
    </row>
    <row r="47" spans="1:11" s="35" customFormat="1" ht="15">
      <c r="A47" s="119">
        <v>42</v>
      </c>
      <c r="B47" s="120" t="s">
        <v>118</v>
      </c>
      <c r="C47" s="118">
        <v>9527</v>
      </c>
      <c r="D47" s="118">
        <v>9527</v>
      </c>
      <c r="E47" s="118">
        <v>2667</v>
      </c>
      <c r="F47" s="118">
        <v>2667</v>
      </c>
      <c r="G47" s="118">
        <v>2400.45632</v>
      </c>
      <c r="H47" s="178">
        <f t="shared" si="1"/>
        <v>0.9000586126734157</v>
      </c>
      <c r="I47" s="33"/>
      <c r="J47" s="33"/>
      <c r="K47" s="34"/>
    </row>
    <row r="48" spans="1:11" s="35" customFormat="1" ht="15">
      <c r="A48" s="119">
        <v>43</v>
      </c>
      <c r="B48" s="120" t="s">
        <v>119</v>
      </c>
      <c r="C48" s="118">
        <v>25825</v>
      </c>
      <c r="D48" s="118">
        <v>25825</v>
      </c>
      <c r="E48" s="118">
        <v>7010</v>
      </c>
      <c r="F48" s="118">
        <v>7010</v>
      </c>
      <c r="G48" s="118">
        <v>6604.535</v>
      </c>
      <c r="H48" s="178">
        <f t="shared" si="1"/>
        <v>0.9421590584878744</v>
      </c>
      <c r="I48" s="33"/>
      <c r="J48" s="33"/>
      <c r="K48" s="34"/>
    </row>
    <row r="49" spans="1:11" s="35" customFormat="1" ht="15">
      <c r="A49" s="119">
        <v>44</v>
      </c>
      <c r="B49" s="120" t="s">
        <v>120</v>
      </c>
      <c r="C49" s="118">
        <v>15964</v>
      </c>
      <c r="D49" s="118">
        <v>15964</v>
      </c>
      <c r="E49" s="118">
        <v>4053</v>
      </c>
      <c r="F49" s="118">
        <v>4053</v>
      </c>
      <c r="G49" s="118">
        <v>3819.91394</v>
      </c>
      <c r="H49" s="178">
        <f t="shared" si="1"/>
        <v>0.9424904860597089</v>
      </c>
      <c r="I49" s="33"/>
      <c r="J49" s="33"/>
      <c r="K49" s="34"/>
    </row>
    <row r="50" spans="1:11" s="35" customFormat="1" ht="15">
      <c r="A50" s="119">
        <v>47</v>
      </c>
      <c r="B50" s="120" t="s">
        <v>96</v>
      </c>
      <c r="C50" s="118">
        <v>165300</v>
      </c>
      <c r="D50" s="118">
        <v>165300</v>
      </c>
      <c r="E50" s="118">
        <v>53253</v>
      </c>
      <c r="F50" s="118">
        <v>53253</v>
      </c>
      <c r="G50" s="118">
        <v>48154.200119999994</v>
      </c>
      <c r="H50" s="178">
        <f t="shared" si="1"/>
        <v>0.9042532837586613</v>
      </c>
      <c r="I50" s="33"/>
      <c r="J50" s="33"/>
      <c r="K50" s="34"/>
    </row>
    <row r="51" spans="1:11" s="35" customFormat="1" ht="15">
      <c r="A51" s="119">
        <v>48</v>
      </c>
      <c r="B51" s="120" t="s">
        <v>121</v>
      </c>
      <c r="C51" s="118">
        <v>58639</v>
      </c>
      <c r="D51" s="118">
        <v>66958</v>
      </c>
      <c r="E51" s="118">
        <v>14731</v>
      </c>
      <c r="F51" s="118">
        <v>14731</v>
      </c>
      <c r="G51" s="118">
        <v>13896.46252</v>
      </c>
      <c r="H51" s="178">
        <f t="shared" si="1"/>
        <v>0.9433482126128572</v>
      </c>
      <c r="I51" s="33"/>
      <c r="J51" s="33"/>
      <c r="K51" s="34"/>
    </row>
    <row r="52" spans="1:11" s="35" customFormat="1" ht="30">
      <c r="A52" s="119">
        <v>50</v>
      </c>
      <c r="B52" s="120" t="s">
        <v>122</v>
      </c>
      <c r="C52" s="118">
        <v>4790</v>
      </c>
      <c r="D52" s="118">
        <v>4790</v>
      </c>
      <c r="E52" s="118">
        <v>1155</v>
      </c>
      <c r="F52" s="118">
        <v>1155</v>
      </c>
      <c r="G52" s="118">
        <v>1080.19</v>
      </c>
      <c r="H52" s="178">
        <f t="shared" si="1"/>
        <v>0.9352294372294373</v>
      </c>
      <c r="I52" s="33"/>
      <c r="J52" s="33"/>
      <c r="K52" s="34"/>
    </row>
    <row r="53" spans="1:13" s="35" customFormat="1" ht="15">
      <c r="A53" s="119">
        <v>51</v>
      </c>
      <c r="B53" s="120" t="s">
        <v>123</v>
      </c>
      <c r="C53" s="121">
        <v>9412</v>
      </c>
      <c r="D53" s="121">
        <v>9412</v>
      </c>
      <c r="E53" s="118">
        <v>2479</v>
      </c>
      <c r="F53" s="118">
        <v>2479</v>
      </c>
      <c r="G53" s="118">
        <v>2191.716</v>
      </c>
      <c r="H53" s="178">
        <f t="shared" si="1"/>
        <v>0.8841129487696652</v>
      </c>
      <c r="I53" s="33"/>
      <c r="J53" s="33"/>
      <c r="K53" s="34"/>
      <c r="L53" s="36"/>
      <c r="M53" s="36"/>
    </row>
    <row r="54" spans="1:13" s="35" customFormat="1" ht="15">
      <c r="A54" s="119">
        <v>52</v>
      </c>
      <c r="B54" s="120" t="s">
        <v>124</v>
      </c>
      <c r="C54" s="117">
        <v>16884</v>
      </c>
      <c r="D54" s="117">
        <v>16884</v>
      </c>
      <c r="E54" s="117">
        <v>4220</v>
      </c>
      <c r="F54" s="117">
        <v>4220</v>
      </c>
      <c r="G54" s="117">
        <v>3750.348</v>
      </c>
      <c r="H54" s="178">
        <f t="shared" si="1"/>
        <v>0.8887080568720379</v>
      </c>
      <c r="I54" s="33"/>
      <c r="J54" s="33"/>
      <c r="K54" s="34"/>
      <c r="L54" s="36"/>
      <c r="M54" s="36"/>
    </row>
    <row r="55" spans="1:13" s="35" customFormat="1" ht="15">
      <c r="A55" s="119">
        <v>53</v>
      </c>
      <c r="B55" s="120" t="s">
        <v>81</v>
      </c>
      <c r="C55" s="117">
        <v>17772</v>
      </c>
      <c r="D55" s="117">
        <v>17772</v>
      </c>
      <c r="E55" s="117">
        <v>4526</v>
      </c>
      <c r="F55" s="117">
        <v>4526</v>
      </c>
      <c r="G55" s="117">
        <v>4104.06836</v>
      </c>
      <c r="H55" s="178">
        <f t="shared" si="1"/>
        <v>0.9067760406539992</v>
      </c>
      <c r="I55" s="33"/>
      <c r="J55" s="33"/>
      <c r="K55" s="34"/>
      <c r="L55" s="37"/>
      <c r="M55" s="37"/>
    </row>
    <row r="56" spans="1:32" ht="15">
      <c r="A56" s="119">
        <v>54</v>
      </c>
      <c r="B56" s="120" t="s">
        <v>137</v>
      </c>
      <c r="C56" s="117">
        <v>70000</v>
      </c>
      <c r="D56" s="117">
        <v>70000</v>
      </c>
      <c r="E56" s="117">
        <v>26137</v>
      </c>
      <c r="F56" s="117">
        <v>26137</v>
      </c>
      <c r="G56" s="117">
        <v>9716.40315</v>
      </c>
      <c r="H56" s="178">
        <f t="shared" si="1"/>
        <v>0.3717489822856487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</row>
    <row r="57" spans="1:32" ht="12" customHeight="1">
      <c r="A57" s="119">
        <v>55</v>
      </c>
      <c r="B57" s="120" t="s">
        <v>125</v>
      </c>
      <c r="C57" s="117">
        <v>20085</v>
      </c>
      <c r="D57" s="117">
        <v>20085</v>
      </c>
      <c r="E57" s="117">
        <v>5396</v>
      </c>
      <c r="F57" s="117">
        <v>5396</v>
      </c>
      <c r="G57" s="117">
        <v>4849.936</v>
      </c>
      <c r="H57" s="178">
        <f t="shared" si="1"/>
        <v>0.8988020756115641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</row>
    <row r="58" spans="1:32" ht="15">
      <c r="A58" s="119">
        <v>56</v>
      </c>
      <c r="B58" s="120" t="s">
        <v>138</v>
      </c>
      <c r="C58" s="117">
        <v>3100</v>
      </c>
      <c r="D58" s="117">
        <v>3100</v>
      </c>
      <c r="E58" s="117">
        <v>845</v>
      </c>
      <c r="F58" s="117">
        <v>845</v>
      </c>
      <c r="G58" s="117">
        <v>776.836</v>
      </c>
      <c r="H58" s="178">
        <f t="shared" si="1"/>
        <v>0.9193325443786983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</row>
    <row r="59" spans="1:32" ht="15">
      <c r="A59" s="119">
        <v>58</v>
      </c>
      <c r="B59" s="120" t="s">
        <v>126</v>
      </c>
      <c r="C59" s="121">
        <v>3450</v>
      </c>
      <c r="D59" s="121">
        <v>3450</v>
      </c>
      <c r="E59" s="121">
        <v>956</v>
      </c>
      <c r="F59" s="121">
        <v>956</v>
      </c>
      <c r="G59" s="118">
        <v>828.88785</v>
      </c>
      <c r="H59" s="178">
        <f t="shared" si="1"/>
        <v>0.8670374999999999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</row>
    <row r="60" spans="1:32" ht="18" customHeight="1">
      <c r="A60" s="119">
        <v>61</v>
      </c>
      <c r="B60" s="120" t="s">
        <v>142</v>
      </c>
      <c r="C60" s="121">
        <v>42378</v>
      </c>
      <c r="D60" s="121">
        <v>42378</v>
      </c>
      <c r="E60" s="121">
        <v>11788</v>
      </c>
      <c r="F60" s="121">
        <v>11788</v>
      </c>
      <c r="G60" s="118">
        <v>10709.07376</v>
      </c>
      <c r="H60" s="178">
        <f t="shared" si="1"/>
        <v>0.9084724940617577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</row>
    <row r="61" spans="1:32" ht="19.5" customHeight="1" thickBot="1">
      <c r="A61" s="134">
        <v>64</v>
      </c>
      <c r="B61" s="135" t="s">
        <v>143</v>
      </c>
      <c r="C61" s="136">
        <v>42001</v>
      </c>
      <c r="D61" s="136">
        <v>42001</v>
      </c>
      <c r="E61" s="136">
        <v>11015</v>
      </c>
      <c r="F61" s="136">
        <v>11015</v>
      </c>
      <c r="G61" s="137">
        <v>9611.93973</v>
      </c>
      <c r="H61" s="179">
        <f t="shared" si="1"/>
        <v>0.8726227625964594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</row>
    <row r="62" spans="1:32" ht="12" customHeight="1" thickTop="1">
      <c r="A62" s="35"/>
      <c r="B62" s="35"/>
      <c r="C62" s="35"/>
      <c r="D62" s="35"/>
      <c r="E62" s="35"/>
      <c r="F62" s="35"/>
      <c r="G62" s="48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</row>
    <row r="63" spans="1:32" ht="12" customHeight="1">
      <c r="A63" s="35"/>
      <c r="B63" s="35"/>
      <c r="C63" s="48"/>
      <c r="D63" s="48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</row>
    <row r="64" spans="1:32" ht="12" customHeight="1">
      <c r="A64" s="35"/>
      <c r="B64" s="35"/>
      <c r="C64" s="48"/>
      <c r="D64" s="48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</row>
    <row r="65" spans="1:32" ht="12" customHeight="1">
      <c r="A65" s="35"/>
      <c r="B65" s="35"/>
      <c r="C65" s="48"/>
      <c r="D65" s="48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</row>
    <row r="66" spans="1:32" ht="12" customHeight="1">
      <c r="A66" s="35"/>
      <c r="B66" s="35"/>
      <c r="C66" s="48"/>
      <c r="D66" s="48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</row>
    <row r="67" spans="1:32" ht="12" customHeight="1">
      <c r="A67" s="35"/>
      <c r="B67" s="35"/>
      <c r="C67" s="48"/>
      <c r="D67" s="48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</row>
    <row r="68" spans="1:32" ht="12" customHeight="1">
      <c r="A68" s="35"/>
      <c r="B68" s="35"/>
      <c r="C68" s="48"/>
      <c r="D68" s="48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</row>
    <row r="69" spans="1:32" ht="12" customHeight="1">
      <c r="A69" s="35"/>
      <c r="B69" s="35"/>
      <c r="C69" s="48"/>
      <c r="D69" s="48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</row>
    <row r="70" spans="1:32" ht="12" customHeight="1">
      <c r="A70" s="35"/>
      <c r="B70" s="35"/>
      <c r="C70" s="48"/>
      <c r="D70" s="48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</row>
    <row r="71" spans="1:32" ht="12" customHeight="1">
      <c r="A71" s="35"/>
      <c r="B71" s="35"/>
      <c r="C71" s="48"/>
      <c r="D71" s="48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</row>
    <row r="72" spans="1:32" ht="12" customHeight="1">
      <c r="A72" s="35"/>
      <c r="B72" s="35"/>
      <c r="C72" s="48"/>
      <c r="D72" s="48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</row>
    <row r="73" spans="1:32" ht="12" customHeight="1">
      <c r="A73" s="35"/>
      <c r="B73" s="35"/>
      <c r="C73" s="48"/>
      <c r="D73" s="48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</row>
    <row r="74" spans="1:32" ht="12" customHeight="1">
      <c r="A74" s="35"/>
      <c r="B74" s="35"/>
      <c r="C74" s="48"/>
      <c r="D74" s="48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</row>
    <row r="75" spans="1:32" ht="12" customHeight="1">
      <c r="A75" s="35"/>
      <c r="B75" s="35"/>
      <c r="C75" s="48"/>
      <c r="D75" s="48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</row>
    <row r="76" spans="1:32" ht="12" customHeight="1">
      <c r="A76" s="35"/>
      <c r="B76" s="35"/>
      <c r="C76" s="48"/>
      <c r="D76" s="48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</row>
    <row r="77" spans="1:32" ht="12" customHeight="1">
      <c r="A77" s="35"/>
      <c r="B77" s="35"/>
      <c r="C77" s="48"/>
      <c r="D77" s="48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</row>
    <row r="78" spans="1:32" ht="12" customHeight="1">
      <c r="A78" s="35"/>
      <c r="B78" s="35"/>
      <c r="C78" s="48"/>
      <c r="D78" s="48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</row>
    <row r="79" spans="1:32" ht="12" customHeight="1">
      <c r="A79" s="35"/>
      <c r="B79" s="35"/>
      <c r="C79" s="48"/>
      <c r="D79" s="48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</row>
    <row r="80" spans="1:32" ht="12" customHeight="1">
      <c r="A80" s="35"/>
      <c r="B80" s="35"/>
      <c r="C80" s="48"/>
      <c r="D80" s="48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</row>
    <row r="81" spans="1:32" ht="12" customHeight="1">
      <c r="A81" s="35"/>
      <c r="B81" s="35"/>
      <c r="C81" s="48"/>
      <c r="D81" s="48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</row>
    <row r="82" spans="1:32" ht="12" customHeight="1">
      <c r="A82" s="35"/>
      <c r="B82" s="35"/>
      <c r="C82" s="48"/>
      <c r="D82" s="48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</row>
    <row r="83" spans="1:32" ht="12" customHeight="1">
      <c r="A83" s="35"/>
      <c r="B83" s="35"/>
      <c r="C83" s="48"/>
      <c r="D83" s="48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</row>
    <row r="84" spans="1:32" ht="12" customHeight="1">
      <c r="A84" s="35"/>
      <c r="B84" s="35"/>
      <c r="C84" s="48"/>
      <c r="D84" s="48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</row>
    <row r="85" spans="1:32" ht="12" customHeight="1">
      <c r="A85" s="35"/>
      <c r="B85" s="35"/>
      <c r="C85" s="48"/>
      <c r="D85" s="48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</row>
    <row r="86" spans="1:32" ht="12" customHeight="1">
      <c r="A86" s="35"/>
      <c r="B86" s="35"/>
      <c r="C86" s="48"/>
      <c r="D86" s="48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</row>
    <row r="87" spans="1:32" ht="12" customHeight="1">
      <c r="A87" s="35"/>
      <c r="B87" s="35"/>
      <c r="C87" s="48"/>
      <c r="D87" s="48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</row>
    <row r="88" spans="1:32" ht="12" customHeight="1">
      <c r="A88" s="35"/>
      <c r="B88" s="35"/>
      <c r="C88" s="48"/>
      <c r="D88" s="48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</row>
    <row r="89" spans="1:32" ht="12" customHeight="1">
      <c r="A89" s="35"/>
      <c r="B89" s="35"/>
      <c r="C89" s="48"/>
      <c r="D89" s="48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</row>
    <row r="90" spans="1:32" ht="12" customHeight="1">
      <c r="A90" s="35"/>
      <c r="B90" s="35"/>
      <c r="C90" s="48"/>
      <c r="D90" s="48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</row>
    <row r="91" spans="1:32" ht="12" customHeight="1">
      <c r="A91" s="35"/>
      <c r="B91" s="35"/>
      <c r="C91" s="48"/>
      <c r="D91" s="48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</row>
    <row r="92" spans="1:32" ht="12" customHeight="1">
      <c r="A92" s="35"/>
      <c r="B92" s="35"/>
      <c r="C92" s="48"/>
      <c r="D92" s="48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</row>
    <row r="93" spans="1:32" ht="12" customHeight="1">
      <c r="A93" s="35"/>
      <c r="B93" s="35"/>
      <c r="C93" s="48"/>
      <c r="D93" s="48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</row>
    <row r="94" spans="1:32" ht="12" customHeight="1">
      <c r="A94" s="35"/>
      <c r="B94" s="35"/>
      <c r="C94" s="48"/>
      <c r="D94" s="48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</row>
    <row r="95" spans="1:32" ht="12" customHeight="1">
      <c r="A95" s="35"/>
      <c r="B95" s="35"/>
      <c r="C95" s="48"/>
      <c r="D95" s="48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</row>
    <row r="96" spans="1:32" ht="12" customHeight="1">
      <c r="A96" s="35"/>
      <c r="B96" s="35"/>
      <c r="C96" s="48"/>
      <c r="D96" s="48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</row>
    <row r="97" spans="1:32" ht="12" customHeight="1">
      <c r="A97" s="35"/>
      <c r="B97" s="35"/>
      <c r="C97" s="48"/>
      <c r="D97" s="48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</row>
    <row r="98" spans="1:32" ht="12" customHeight="1">
      <c r="A98" s="35"/>
      <c r="B98" s="35"/>
      <c r="C98" s="48"/>
      <c r="D98" s="48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</row>
    <row r="99" spans="1:32" ht="12" customHeight="1">
      <c r="A99" s="35"/>
      <c r="B99" s="35"/>
      <c r="C99" s="48"/>
      <c r="D99" s="48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</row>
    <row r="100" spans="1:32" ht="12" customHeight="1">
      <c r="A100" s="35"/>
      <c r="B100" s="35"/>
      <c r="C100" s="48"/>
      <c r="D100" s="48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</row>
    <row r="101" spans="1:32" ht="12" customHeight="1">
      <c r="A101" s="35"/>
      <c r="B101" s="35"/>
      <c r="C101" s="48"/>
      <c r="D101" s="48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</row>
    <row r="102" spans="1:32" ht="12" customHeight="1">
      <c r="A102" s="35"/>
      <c r="B102" s="35"/>
      <c r="C102" s="48"/>
      <c r="D102" s="48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</row>
    <row r="103" spans="1:32" ht="12" customHeight="1">
      <c r="A103" s="35"/>
      <c r="B103" s="35"/>
      <c r="C103" s="48"/>
      <c r="D103" s="48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</row>
    <row r="104" spans="1:32" ht="12" customHeight="1">
      <c r="A104" s="35"/>
      <c r="B104" s="35"/>
      <c r="C104" s="48"/>
      <c r="D104" s="48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</row>
    <row r="105" spans="1:32" ht="12" customHeight="1">
      <c r="A105" s="35"/>
      <c r="B105" s="35"/>
      <c r="C105" s="48"/>
      <c r="D105" s="48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</row>
    <row r="106" spans="1:32" ht="12" customHeight="1">
      <c r="A106" s="35"/>
      <c r="B106" s="35"/>
      <c r="C106" s="48"/>
      <c r="D106" s="48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</row>
    <row r="107" spans="1:32" ht="12" customHeight="1">
      <c r="A107" s="35"/>
      <c r="B107" s="35"/>
      <c r="C107" s="48"/>
      <c r="D107" s="48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</row>
    <row r="108" spans="1:32" ht="12" customHeight="1">
      <c r="A108" s="35"/>
      <c r="B108" s="35"/>
      <c r="C108" s="48"/>
      <c r="D108" s="48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</row>
    <row r="109" spans="1:32" ht="12" customHeight="1">
      <c r="A109" s="35"/>
      <c r="B109" s="35"/>
      <c r="C109" s="48"/>
      <c r="D109" s="48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</row>
    <row r="110" spans="1:32" ht="12" customHeight="1">
      <c r="A110" s="35"/>
      <c r="B110" s="35"/>
      <c r="C110" s="48"/>
      <c r="D110" s="48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</row>
    <row r="111" spans="1:32" ht="12" customHeight="1">
      <c r="A111" s="35"/>
      <c r="B111" s="35"/>
      <c r="C111" s="48"/>
      <c r="D111" s="48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</row>
    <row r="112" spans="1:32" ht="12" customHeight="1">
      <c r="A112" s="35"/>
      <c r="B112" s="35"/>
      <c r="C112" s="48"/>
      <c r="D112" s="48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</row>
    <row r="113" spans="1:32" ht="12" customHeight="1">
      <c r="A113" s="35"/>
      <c r="B113" s="35"/>
      <c r="C113" s="48"/>
      <c r="D113" s="48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</row>
    <row r="114" spans="1:32" ht="12" customHeight="1">
      <c r="A114" s="35"/>
      <c r="B114" s="35"/>
      <c r="C114" s="48"/>
      <c r="D114" s="48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</row>
    <row r="115" spans="1:32" ht="12" customHeight="1">
      <c r="A115" s="35"/>
      <c r="B115" s="35"/>
      <c r="C115" s="48"/>
      <c r="D115" s="48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</row>
    <row r="116" spans="1:32" ht="12" customHeight="1">
      <c r="A116" s="35"/>
      <c r="B116" s="35"/>
      <c r="C116" s="48"/>
      <c r="D116" s="48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</row>
    <row r="117" spans="1:32" ht="12" customHeight="1">
      <c r="A117" s="35"/>
      <c r="B117" s="35"/>
      <c r="C117" s="48"/>
      <c r="D117" s="48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</row>
    <row r="118" spans="1:32" ht="12" customHeight="1">
      <c r="A118" s="35"/>
      <c r="B118" s="35"/>
      <c r="C118" s="48"/>
      <c r="D118" s="48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</row>
    <row r="119" spans="1:32" ht="12" customHeight="1">
      <c r="A119" s="35"/>
      <c r="B119" s="35"/>
      <c r="C119" s="48"/>
      <c r="D119" s="48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</row>
    <row r="120" spans="1:32" ht="12" customHeight="1">
      <c r="A120" s="35"/>
      <c r="B120" s="35"/>
      <c r="C120" s="48"/>
      <c r="D120" s="48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</row>
    <row r="121" spans="1:32" ht="12" customHeight="1">
      <c r="A121" s="35"/>
      <c r="B121" s="35"/>
      <c r="C121" s="48"/>
      <c r="D121" s="48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</row>
    <row r="122" spans="1:32" ht="12" customHeight="1">
      <c r="A122" s="35"/>
      <c r="B122" s="35"/>
      <c r="C122" s="48"/>
      <c r="D122" s="48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</row>
    <row r="123" spans="1:32" ht="12" customHeight="1">
      <c r="A123" s="35"/>
      <c r="B123" s="35"/>
      <c r="C123" s="48"/>
      <c r="D123" s="48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</row>
    <row r="124" spans="1:32" ht="12" customHeight="1">
      <c r="A124" s="35"/>
      <c r="B124" s="35"/>
      <c r="C124" s="48"/>
      <c r="D124" s="48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</row>
    <row r="125" spans="1:32" ht="12" customHeight="1">
      <c r="A125" s="35"/>
      <c r="B125" s="35"/>
      <c r="C125" s="48"/>
      <c r="D125" s="48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</row>
    <row r="126" spans="1:32" ht="12" customHeight="1">
      <c r="A126" s="35"/>
      <c r="B126" s="35"/>
      <c r="C126" s="48"/>
      <c r="D126" s="48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</row>
    <row r="127" spans="1:32" ht="12" customHeight="1">
      <c r="A127" s="35"/>
      <c r="B127" s="35"/>
      <c r="C127" s="48"/>
      <c r="D127" s="48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</row>
    <row r="128" spans="1:32" ht="12" customHeight="1">
      <c r="A128" s="35"/>
      <c r="B128" s="35"/>
      <c r="C128" s="48"/>
      <c r="D128" s="48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</row>
    <row r="129" spans="1:32" ht="12" customHeight="1">
      <c r="A129" s="35"/>
      <c r="B129" s="35"/>
      <c r="C129" s="48"/>
      <c r="D129" s="48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</row>
    <row r="130" spans="1:32" ht="12" customHeight="1">
      <c r="A130" s="35"/>
      <c r="B130" s="35"/>
      <c r="C130" s="48"/>
      <c r="D130" s="48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</row>
    <row r="131" spans="1:32" ht="12" customHeight="1">
      <c r="A131" s="35"/>
      <c r="B131" s="35"/>
      <c r="C131" s="48"/>
      <c r="D131" s="48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</row>
    <row r="132" spans="1:32" ht="12" customHeight="1">
      <c r="A132" s="35"/>
      <c r="B132" s="35"/>
      <c r="C132" s="48"/>
      <c r="D132" s="48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</row>
    <row r="133" spans="1:32" ht="12" customHeight="1">
      <c r="A133" s="35"/>
      <c r="B133" s="35"/>
      <c r="C133" s="48"/>
      <c r="D133" s="48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</row>
    <row r="134" spans="1:32" ht="12" customHeight="1">
      <c r="A134" s="35"/>
      <c r="B134" s="35"/>
      <c r="C134" s="48"/>
      <c r="D134" s="48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</row>
    <row r="135" spans="1:32" ht="12" customHeight="1">
      <c r="A135" s="35"/>
      <c r="B135" s="35"/>
      <c r="C135" s="48"/>
      <c r="D135" s="48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</row>
    <row r="136" spans="1:32" ht="12" customHeight="1">
      <c r="A136" s="35"/>
      <c r="B136" s="35"/>
      <c r="C136" s="48"/>
      <c r="D136" s="48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</row>
    <row r="137" spans="1:32" ht="12" customHeight="1">
      <c r="A137" s="35"/>
      <c r="B137" s="35"/>
      <c r="C137" s="48"/>
      <c r="D137" s="48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</row>
    <row r="138" spans="1:32" ht="12" customHeight="1">
      <c r="A138" s="35"/>
      <c r="B138" s="35"/>
      <c r="C138" s="48"/>
      <c r="D138" s="48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</row>
    <row r="139" spans="1:32" ht="12" customHeight="1">
      <c r="A139" s="35"/>
      <c r="B139" s="35"/>
      <c r="C139" s="48"/>
      <c r="D139" s="48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</row>
    <row r="140" spans="1:32" ht="12" customHeight="1">
      <c r="A140" s="35"/>
      <c r="B140" s="35"/>
      <c r="C140" s="48"/>
      <c r="D140" s="48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</row>
    <row r="141" spans="1:32" ht="12" customHeight="1">
      <c r="A141" s="35"/>
      <c r="B141" s="35"/>
      <c r="C141" s="48"/>
      <c r="D141" s="48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</row>
    <row r="142" spans="1:32" ht="12" customHeight="1">
      <c r="A142" s="35"/>
      <c r="B142" s="35"/>
      <c r="C142" s="48"/>
      <c r="D142" s="48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</row>
    <row r="143" spans="1:32" ht="12" customHeight="1">
      <c r="A143" s="35"/>
      <c r="B143" s="35"/>
      <c r="C143" s="48"/>
      <c r="D143" s="48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</row>
    <row r="144" spans="1:32" ht="12" customHeight="1">
      <c r="A144" s="35"/>
      <c r="B144" s="35"/>
      <c r="C144" s="48"/>
      <c r="D144" s="48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</row>
    <row r="145" spans="1:32" ht="12" customHeight="1">
      <c r="A145" s="35"/>
      <c r="B145" s="35"/>
      <c r="C145" s="48"/>
      <c r="D145" s="48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</row>
    <row r="146" spans="1:32" ht="12" customHeight="1">
      <c r="A146" s="35"/>
      <c r="B146" s="35"/>
      <c r="C146" s="48"/>
      <c r="D146" s="48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</row>
    <row r="147" spans="1:32" ht="12" customHeight="1">
      <c r="A147" s="35"/>
      <c r="B147" s="35"/>
      <c r="C147" s="48"/>
      <c r="D147" s="48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</row>
    <row r="148" spans="1:32" ht="12" customHeight="1">
      <c r="A148" s="35"/>
      <c r="B148" s="35"/>
      <c r="C148" s="48"/>
      <c r="D148" s="48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</row>
    <row r="149" spans="1:32" ht="12" customHeight="1">
      <c r="A149" s="35"/>
      <c r="B149" s="35"/>
      <c r="C149" s="48"/>
      <c r="D149" s="48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</row>
    <row r="150" spans="1:32" ht="12" customHeight="1">
      <c r="A150" s="35"/>
      <c r="B150" s="35"/>
      <c r="C150" s="48"/>
      <c r="D150" s="48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</row>
    <row r="151" spans="1:32" ht="12" customHeight="1">
      <c r="A151" s="35"/>
      <c r="B151" s="35"/>
      <c r="C151" s="48"/>
      <c r="D151" s="48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</row>
    <row r="152" spans="1:32" ht="12" customHeight="1">
      <c r="A152" s="35"/>
      <c r="B152" s="35"/>
      <c r="C152" s="48"/>
      <c r="D152" s="48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</row>
    <row r="153" spans="1:32" ht="12" customHeight="1">
      <c r="A153" s="35"/>
      <c r="B153" s="35"/>
      <c r="C153" s="48"/>
      <c r="D153" s="48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</row>
    <row r="154" spans="1:32" ht="12" customHeight="1">
      <c r="A154" s="35"/>
      <c r="B154" s="35"/>
      <c r="C154" s="48"/>
      <c r="D154" s="48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</row>
    <row r="155" spans="1:32" ht="12" customHeight="1">
      <c r="A155" s="35"/>
      <c r="B155" s="35"/>
      <c r="C155" s="48"/>
      <c r="D155" s="48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</row>
    <row r="156" spans="1:32" ht="12" customHeight="1">
      <c r="A156" s="35"/>
      <c r="B156" s="35"/>
      <c r="C156" s="48"/>
      <c r="D156" s="48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</row>
    <row r="157" spans="1:32" ht="12" customHeight="1">
      <c r="A157" s="35"/>
      <c r="B157" s="35"/>
      <c r="C157" s="48"/>
      <c r="D157" s="48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</row>
    <row r="158" spans="1:32" ht="12" customHeight="1">
      <c r="A158" s="35"/>
      <c r="B158" s="35"/>
      <c r="C158" s="48"/>
      <c r="D158" s="48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</row>
    <row r="159" spans="1:32" ht="12" customHeight="1">
      <c r="A159" s="35"/>
      <c r="B159" s="35"/>
      <c r="C159" s="48"/>
      <c r="D159" s="48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</row>
    <row r="160" spans="1:32" ht="12" customHeight="1">
      <c r="A160" s="35"/>
      <c r="B160" s="35"/>
      <c r="C160" s="48"/>
      <c r="D160" s="48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</row>
    <row r="161" spans="1:32" ht="12" customHeight="1">
      <c r="A161" s="35"/>
      <c r="B161" s="35"/>
      <c r="C161" s="48"/>
      <c r="D161" s="48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</row>
    <row r="162" spans="1:32" ht="12" customHeight="1">
      <c r="A162" s="35"/>
      <c r="B162" s="35"/>
      <c r="C162" s="48"/>
      <c r="D162" s="48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</row>
    <row r="163" spans="1:32" ht="12" customHeight="1">
      <c r="A163" s="35"/>
      <c r="B163" s="35"/>
      <c r="C163" s="48"/>
      <c r="D163" s="48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</row>
    <row r="164" spans="1:32" ht="12" customHeight="1">
      <c r="A164" s="35"/>
      <c r="B164" s="35"/>
      <c r="C164" s="48"/>
      <c r="D164" s="48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</row>
    <row r="165" spans="1:32" ht="12" customHeight="1">
      <c r="A165" s="35"/>
      <c r="B165" s="35"/>
      <c r="C165" s="48"/>
      <c r="D165" s="48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</row>
    <row r="166" spans="1:32" ht="12" customHeight="1">
      <c r="A166" s="35"/>
      <c r="B166" s="35"/>
      <c r="C166" s="48"/>
      <c r="D166" s="48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</row>
    <row r="167" spans="1:32" ht="12" customHeight="1">
      <c r="A167" s="35"/>
      <c r="B167" s="35"/>
      <c r="C167" s="48"/>
      <c r="D167" s="48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</row>
    <row r="168" spans="1:32" ht="12" customHeight="1">
      <c r="A168" s="35"/>
      <c r="B168" s="35"/>
      <c r="C168" s="48"/>
      <c r="D168" s="48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</row>
    <row r="169" spans="1:32" ht="12" customHeight="1">
      <c r="A169" s="35"/>
      <c r="B169" s="35"/>
      <c r="C169" s="48"/>
      <c r="D169" s="48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</row>
    <row r="170" spans="1:32" ht="12" customHeight="1">
      <c r="A170" s="35"/>
      <c r="B170" s="35"/>
      <c r="C170" s="48"/>
      <c r="D170" s="48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</row>
    <row r="171" spans="1:32" ht="12" customHeight="1">
      <c r="A171" s="35"/>
      <c r="B171" s="35"/>
      <c r="C171" s="48"/>
      <c r="D171" s="48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</row>
    <row r="172" spans="1:32" ht="12" customHeight="1">
      <c r="A172" s="35"/>
      <c r="B172" s="35"/>
      <c r="C172" s="48"/>
      <c r="D172" s="48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</row>
    <row r="173" spans="1:32" ht="12" customHeight="1">
      <c r="A173" s="35"/>
      <c r="B173" s="35"/>
      <c r="C173" s="48"/>
      <c r="D173" s="48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</row>
    <row r="174" spans="1:32" ht="12" customHeight="1">
      <c r="A174" s="35"/>
      <c r="B174" s="35"/>
      <c r="C174" s="48"/>
      <c r="D174" s="48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</row>
    <row r="175" spans="1:32" ht="12" customHeight="1">
      <c r="A175" s="35"/>
      <c r="B175" s="35"/>
      <c r="C175" s="48"/>
      <c r="D175" s="48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</row>
    <row r="176" spans="1:32" ht="12" customHeight="1">
      <c r="A176" s="35"/>
      <c r="B176" s="35"/>
      <c r="C176" s="48"/>
      <c r="D176" s="48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</row>
    <row r="177" spans="1:32" ht="12" customHeight="1">
      <c r="A177" s="35"/>
      <c r="B177" s="35"/>
      <c r="C177" s="48"/>
      <c r="D177" s="48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</row>
    <row r="178" spans="1:32" ht="12" customHeight="1">
      <c r="A178" s="35"/>
      <c r="B178" s="35"/>
      <c r="C178" s="48"/>
      <c r="D178" s="48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</row>
    <row r="179" spans="1:32" ht="12" customHeight="1">
      <c r="A179" s="35"/>
      <c r="B179" s="35"/>
      <c r="C179" s="48"/>
      <c r="D179" s="48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</row>
    <row r="180" spans="1:32" ht="12" customHeight="1">
      <c r="A180" s="35"/>
      <c r="B180" s="35"/>
      <c r="C180" s="48"/>
      <c r="D180" s="48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</row>
    <row r="181" spans="1:32" ht="12" customHeight="1">
      <c r="A181" s="35"/>
      <c r="B181" s="35"/>
      <c r="C181" s="48"/>
      <c r="D181" s="48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</row>
    <row r="182" spans="1:32" ht="12" customHeight="1">
      <c r="A182" s="35"/>
      <c r="B182" s="35"/>
      <c r="C182" s="48"/>
      <c r="D182" s="48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</row>
    <row r="183" spans="1:32" ht="12" customHeight="1">
      <c r="A183" s="35"/>
      <c r="B183" s="35"/>
      <c r="C183" s="48"/>
      <c r="D183" s="48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</row>
    <row r="184" spans="1:32" ht="12" customHeight="1">
      <c r="A184" s="35"/>
      <c r="B184" s="35"/>
      <c r="C184" s="48"/>
      <c r="D184" s="48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</row>
    <row r="185" spans="1:32" ht="12" customHeight="1">
      <c r="A185" s="35"/>
      <c r="B185" s="35"/>
      <c r="C185" s="48"/>
      <c r="D185" s="48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</row>
    <row r="186" spans="1:32" ht="12" customHeight="1">
      <c r="A186" s="35"/>
      <c r="B186" s="35"/>
      <c r="C186" s="48"/>
      <c r="D186" s="48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</row>
    <row r="187" spans="1:32" ht="12" customHeight="1">
      <c r="A187" s="35"/>
      <c r="B187" s="35"/>
      <c r="C187" s="48"/>
      <c r="D187" s="48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</row>
    <row r="188" spans="1:32" ht="12" customHeight="1">
      <c r="A188" s="35"/>
      <c r="B188" s="35"/>
      <c r="C188" s="48"/>
      <c r="D188" s="48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</row>
    <row r="189" spans="1:32" ht="12" customHeight="1">
      <c r="A189" s="35"/>
      <c r="B189" s="35"/>
      <c r="C189" s="48"/>
      <c r="D189" s="48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</row>
    <row r="190" spans="1:32" ht="12" customHeight="1">
      <c r="A190" s="35"/>
      <c r="B190" s="35"/>
      <c r="C190" s="48"/>
      <c r="D190" s="48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</row>
    <row r="191" spans="1:32" ht="12" customHeight="1">
      <c r="A191" s="35"/>
      <c r="B191" s="35"/>
      <c r="C191" s="48"/>
      <c r="D191" s="48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</row>
    <row r="192" spans="1:32" ht="12" customHeight="1">
      <c r="A192" s="35"/>
      <c r="B192" s="35"/>
      <c r="C192" s="48"/>
      <c r="D192" s="48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</row>
    <row r="193" spans="1:32" ht="12" customHeight="1">
      <c r="A193" s="35"/>
      <c r="B193" s="35"/>
      <c r="C193" s="48"/>
      <c r="D193" s="48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</row>
    <row r="194" spans="1:32" ht="12" customHeight="1">
      <c r="A194" s="35"/>
      <c r="B194" s="35"/>
      <c r="C194" s="48"/>
      <c r="D194" s="48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</row>
    <row r="195" spans="1:32" ht="12" customHeight="1">
      <c r="A195" s="35"/>
      <c r="B195" s="35"/>
      <c r="C195" s="48"/>
      <c r="D195" s="48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</row>
    <row r="196" spans="1:32" ht="12" customHeight="1">
      <c r="A196" s="35"/>
      <c r="B196" s="35"/>
      <c r="C196" s="48"/>
      <c r="D196" s="48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</row>
    <row r="197" spans="1:32" ht="12" customHeight="1">
      <c r="A197" s="35"/>
      <c r="B197" s="35"/>
      <c r="C197" s="48"/>
      <c r="D197" s="48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</row>
    <row r="198" spans="1:32" ht="12" customHeight="1">
      <c r="A198" s="35"/>
      <c r="B198" s="35"/>
      <c r="C198" s="48"/>
      <c r="D198" s="48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</row>
    <row r="199" spans="1:32" ht="12" customHeight="1">
      <c r="A199" s="35"/>
      <c r="B199" s="35"/>
      <c r="C199" s="48"/>
      <c r="D199" s="48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</row>
    <row r="200" spans="1:32" ht="12" customHeight="1">
      <c r="A200" s="35"/>
      <c r="B200" s="35"/>
      <c r="C200" s="48"/>
      <c r="D200" s="48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</row>
    <row r="201" spans="1:32" ht="12" customHeight="1">
      <c r="A201" s="35"/>
      <c r="B201" s="35"/>
      <c r="C201" s="48"/>
      <c r="D201" s="48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</row>
    <row r="202" spans="1:32" ht="12" customHeight="1">
      <c r="A202" s="35"/>
      <c r="B202" s="35"/>
      <c r="C202" s="48"/>
      <c r="D202" s="48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</row>
    <row r="203" spans="1:32" ht="12" customHeight="1">
      <c r="A203" s="35"/>
      <c r="B203" s="35"/>
      <c r="C203" s="48"/>
      <c r="D203" s="48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</row>
    <row r="204" spans="1:32" ht="12" customHeight="1">
      <c r="A204" s="35"/>
      <c r="B204" s="35"/>
      <c r="C204" s="48"/>
      <c r="D204" s="48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</row>
    <row r="205" spans="1:32" ht="12" customHeight="1">
      <c r="A205" s="35"/>
      <c r="B205" s="35"/>
      <c r="C205" s="48"/>
      <c r="D205" s="48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</row>
    <row r="206" spans="1:32" ht="12" customHeight="1">
      <c r="A206" s="35"/>
      <c r="B206" s="35"/>
      <c r="C206" s="48"/>
      <c r="D206" s="48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</row>
    <row r="207" spans="1:32" ht="12" customHeight="1">
      <c r="A207" s="35"/>
      <c r="B207" s="35"/>
      <c r="C207" s="48"/>
      <c r="D207" s="48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</row>
    <row r="208" spans="1:32" ht="12" customHeight="1">
      <c r="A208" s="35"/>
      <c r="B208" s="35"/>
      <c r="C208" s="48"/>
      <c r="D208" s="48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</row>
    <row r="209" spans="1:32" ht="12" customHeight="1">
      <c r="A209" s="35"/>
      <c r="B209" s="35"/>
      <c r="C209" s="48"/>
      <c r="D209" s="48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</row>
    <row r="210" spans="1:32" ht="12" customHeight="1">
      <c r="A210" s="35"/>
      <c r="B210" s="35"/>
      <c r="C210" s="48"/>
      <c r="D210" s="48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</row>
    <row r="211" spans="1:32" ht="12" customHeight="1">
      <c r="A211" s="35"/>
      <c r="B211" s="35"/>
      <c r="C211" s="48"/>
      <c r="D211" s="48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</row>
    <row r="212" spans="1:32" ht="12" customHeight="1">
      <c r="A212" s="35"/>
      <c r="B212" s="35"/>
      <c r="C212" s="48"/>
      <c r="D212" s="48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</row>
    <row r="213" spans="1:32" ht="12" customHeight="1">
      <c r="A213" s="35"/>
      <c r="B213" s="35"/>
      <c r="C213" s="48"/>
      <c r="D213" s="48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</row>
    <row r="214" spans="1:32" ht="12" customHeight="1">
      <c r="A214" s="35"/>
      <c r="B214" s="35"/>
      <c r="C214" s="48"/>
      <c r="D214" s="48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</row>
    <row r="215" spans="1:32" ht="12" customHeight="1">
      <c r="A215" s="35"/>
      <c r="B215" s="35"/>
      <c r="C215" s="48"/>
      <c r="D215" s="48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</row>
    <row r="216" spans="1:32" ht="12" customHeight="1">
      <c r="A216" s="35"/>
      <c r="B216" s="35"/>
      <c r="C216" s="48"/>
      <c r="D216" s="48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</row>
    <row r="217" spans="1:32" ht="12" customHeight="1">
      <c r="A217" s="35"/>
      <c r="B217" s="35"/>
      <c r="C217" s="48"/>
      <c r="D217" s="48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</row>
    <row r="218" spans="1:32" ht="12" customHeight="1">
      <c r="A218" s="35"/>
      <c r="B218" s="35"/>
      <c r="C218" s="48"/>
      <c r="D218" s="48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</row>
    <row r="219" spans="1:32" ht="12" customHeight="1">
      <c r="A219" s="35"/>
      <c r="B219" s="35"/>
      <c r="C219" s="48"/>
      <c r="D219" s="48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</row>
    <row r="220" spans="1:32" ht="12" customHeight="1">
      <c r="A220" s="35"/>
      <c r="B220" s="35"/>
      <c r="C220" s="48"/>
      <c r="D220" s="48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</row>
    <row r="221" spans="1:32" ht="12" customHeight="1">
      <c r="A221" s="35"/>
      <c r="B221" s="35"/>
      <c r="C221" s="48"/>
      <c r="D221" s="48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</row>
    <row r="222" spans="1:32" ht="12" customHeight="1">
      <c r="A222" s="35"/>
      <c r="B222" s="35"/>
      <c r="C222" s="48"/>
      <c r="D222" s="48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</row>
    <row r="223" spans="1:32" ht="12" customHeight="1">
      <c r="A223" s="35"/>
      <c r="B223" s="35"/>
      <c r="C223" s="48"/>
      <c r="D223" s="48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</row>
    <row r="224" spans="1:32" ht="12" customHeight="1">
      <c r="A224" s="35"/>
      <c r="B224" s="35"/>
      <c r="C224" s="48"/>
      <c r="D224" s="48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</row>
    <row r="225" spans="1:32" ht="12" customHeight="1">
      <c r="A225" s="35"/>
      <c r="B225" s="35"/>
      <c r="C225" s="48"/>
      <c r="D225" s="48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</row>
    <row r="226" spans="1:32" ht="12" customHeight="1">
      <c r="A226" s="35"/>
      <c r="B226" s="35"/>
      <c r="C226" s="48"/>
      <c r="D226" s="48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</row>
    <row r="227" spans="1:32" ht="12" customHeight="1">
      <c r="A227" s="35"/>
      <c r="B227" s="35"/>
      <c r="C227" s="48"/>
      <c r="D227" s="48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</row>
    <row r="228" spans="1:32" ht="12" customHeight="1">
      <c r="A228" s="35"/>
      <c r="B228" s="35"/>
      <c r="C228" s="48"/>
      <c r="D228" s="48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</row>
    <row r="229" spans="1:32" ht="12" customHeight="1">
      <c r="A229" s="35"/>
      <c r="B229" s="35"/>
      <c r="C229" s="48"/>
      <c r="D229" s="48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</row>
    <row r="230" spans="1:32" ht="12" customHeight="1">
      <c r="A230" s="35"/>
      <c r="B230" s="35"/>
      <c r="C230" s="48"/>
      <c r="D230" s="48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</row>
    <row r="231" spans="1:32" ht="12" customHeight="1">
      <c r="A231" s="35"/>
      <c r="B231" s="35"/>
      <c r="C231" s="48"/>
      <c r="D231" s="48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</row>
    <row r="232" spans="1:32" ht="12" customHeight="1">
      <c r="A232" s="35"/>
      <c r="B232" s="35"/>
      <c r="C232" s="48"/>
      <c r="D232" s="48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</row>
    <row r="233" spans="1:32" ht="12" customHeight="1">
      <c r="A233" s="35"/>
      <c r="B233" s="35"/>
      <c r="C233" s="48"/>
      <c r="D233" s="48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</row>
    <row r="234" spans="1:32" ht="12" customHeight="1">
      <c r="A234" s="35"/>
      <c r="B234" s="35"/>
      <c r="C234" s="48"/>
      <c r="D234" s="48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</row>
    <row r="235" spans="1:32" ht="12" customHeight="1">
      <c r="A235" s="35"/>
      <c r="B235" s="35"/>
      <c r="C235" s="48"/>
      <c r="D235" s="48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</row>
    <row r="236" spans="1:32" ht="12" customHeight="1">
      <c r="A236" s="35"/>
      <c r="B236" s="35"/>
      <c r="C236" s="48"/>
      <c r="D236" s="48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</row>
    <row r="237" spans="1:32" ht="12" customHeight="1">
      <c r="A237" s="35"/>
      <c r="B237" s="35"/>
      <c r="C237" s="48"/>
      <c r="D237" s="48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</row>
    <row r="238" spans="1:32" ht="12" customHeight="1">
      <c r="A238" s="35"/>
      <c r="B238" s="35"/>
      <c r="C238" s="48"/>
      <c r="D238" s="48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</row>
    <row r="239" spans="1:32" ht="12" customHeight="1">
      <c r="A239" s="35"/>
      <c r="B239" s="35"/>
      <c r="C239" s="48"/>
      <c r="D239" s="48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</row>
    <row r="240" spans="1:32" ht="12" customHeight="1">
      <c r="A240" s="35"/>
      <c r="B240" s="35"/>
      <c r="C240" s="48"/>
      <c r="D240" s="48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</row>
    <row r="241" spans="1:32" ht="12" customHeight="1">
      <c r="A241" s="35"/>
      <c r="B241" s="35"/>
      <c r="C241" s="48"/>
      <c r="D241" s="48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</row>
    <row r="242" spans="1:32" ht="12" customHeight="1">
      <c r="A242" s="35"/>
      <c r="B242" s="35"/>
      <c r="C242" s="48"/>
      <c r="D242" s="48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</row>
    <row r="243" spans="1:32" ht="12" customHeight="1">
      <c r="A243" s="35"/>
      <c r="B243" s="35"/>
      <c r="C243" s="48"/>
      <c r="D243" s="48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</row>
    <row r="244" spans="1:32" ht="12" customHeight="1">
      <c r="A244" s="35"/>
      <c r="B244" s="35"/>
      <c r="C244" s="48"/>
      <c r="D244" s="48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</row>
    <row r="245" spans="1:32" ht="12" customHeight="1">
      <c r="A245" s="35"/>
      <c r="B245" s="35"/>
      <c r="C245" s="48"/>
      <c r="D245" s="48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</row>
    <row r="246" spans="1:32" ht="12" customHeight="1">
      <c r="A246" s="35"/>
      <c r="B246" s="35"/>
      <c r="C246" s="48"/>
      <c r="D246" s="48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</row>
    <row r="247" spans="1:32" ht="12" customHeight="1">
      <c r="A247" s="35"/>
      <c r="B247" s="35"/>
      <c r="C247" s="48"/>
      <c r="D247" s="48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</row>
    <row r="248" spans="1:32" ht="12" customHeight="1">
      <c r="A248" s="35"/>
      <c r="B248" s="35"/>
      <c r="C248" s="48"/>
      <c r="D248" s="48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</row>
    <row r="249" spans="1:32" ht="12" customHeight="1">
      <c r="A249" s="35"/>
      <c r="B249" s="35"/>
      <c r="C249" s="48"/>
      <c r="D249" s="48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</row>
    <row r="250" spans="1:32" ht="12" customHeight="1">
      <c r="A250" s="35"/>
      <c r="B250" s="35"/>
      <c r="C250" s="48"/>
      <c r="D250" s="48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</row>
    <row r="251" spans="1:32" ht="12" customHeight="1">
      <c r="A251" s="35"/>
      <c r="B251" s="35"/>
      <c r="C251" s="48"/>
      <c r="D251" s="48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</row>
    <row r="252" spans="1:32" ht="12" customHeight="1">
      <c r="A252" s="35"/>
      <c r="B252" s="35"/>
      <c r="C252" s="48"/>
      <c r="D252" s="48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</row>
    <row r="253" spans="1:32" ht="12" customHeight="1">
      <c r="A253" s="35"/>
      <c r="B253" s="35"/>
      <c r="C253" s="48"/>
      <c r="D253" s="48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</row>
    <row r="254" spans="1:32" ht="12" customHeight="1">
      <c r="A254" s="35"/>
      <c r="B254" s="35"/>
      <c r="C254" s="48"/>
      <c r="D254" s="48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</row>
    <row r="255" spans="1:32" ht="12" customHeight="1">
      <c r="A255" s="35"/>
      <c r="B255" s="35"/>
      <c r="C255" s="48"/>
      <c r="D255" s="48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</row>
    <row r="256" spans="1:32" ht="12" customHeight="1">
      <c r="A256" s="35"/>
      <c r="B256" s="35"/>
      <c r="C256" s="48"/>
      <c r="D256" s="48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</row>
    <row r="257" spans="1:32" ht="12" customHeight="1">
      <c r="A257" s="35"/>
      <c r="B257" s="35"/>
      <c r="C257" s="48"/>
      <c r="D257" s="48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</row>
    <row r="258" spans="1:32" ht="12" customHeight="1">
      <c r="A258" s="35"/>
      <c r="B258" s="35"/>
      <c r="C258" s="48"/>
      <c r="D258" s="48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</row>
    <row r="259" spans="1:32" ht="12" customHeight="1">
      <c r="A259" s="35"/>
      <c r="B259" s="35"/>
      <c r="C259" s="48"/>
      <c r="D259" s="48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</row>
    <row r="260" spans="1:32" ht="12" customHeight="1">
      <c r="A260" s="35"/>
      <c r="B260" s="35"/>
      <c r="C260" s="48"/>
      <c r="D260" s="48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</row>
    <row r="261" spans="1:32" ht="12" customHeight="1">
      <c r="A261" s="35"/>
      <c r="B261" s="35"/>
      <c r="C261" s="48"/>
      <c r="D261" s="48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</row>
    <row r="262" spans="1:32" ht="12" customHeight="1">
      <c r="A262" s="35"/>
      <c r="B262" s="35"/>
      <c r="C262" s="48"/>
      <c r="D262" s="48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</row>
    <row r="263" spans="1:32" ht="12" customHeight="1">
      <c r="A263" s="35"/>
      <c r="B263" s="35"/>
      <c r="C263" s="48"/>
      <c r="D263" s="48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</row>
    <row r="264" spans="1:32" ht="12" customHeight="1">
      <c r="A264" s="35"/>
      <c r="B264" s="35"/>
      <c r="C264" s="48"/>
      <c r="D264" s="48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</row>
    <row r="265" spans="1:32" ht="12" customHeight="1">
      <c r="A265" s="35"/>
      <c r="B265" s="35"/>
      <c r="C265" s="48"/>
      <c r="D265" s="48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</row>
    <row r="266" spans="1:32" ht="12" customHeight="1">
      <c r="A266" s="35"/>
      <c r="B266" s="35"/>
      <c r="C266" s="48"/>
      <c r="D266" s="48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</row>
    <row r="267" spans="1:32" ht="12" customHeight="1">
      <c r="A267" s="35"/>
      <c r="B267" s="35"/>
      <c r="C267" s="48"/>
      <c r="D267" s="48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</row>
    <row r="268" spans="1:32" ht="12" customHeight="1">
      <c r="A268" s="35"/>
      <c r="B268" s="35"/>
      <c r="C268" s="48"/>
      <c r="D268" s="48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</row>
    <row r="269" spans="1:32" ht="12" customHeight="1">
      <c r="A269" s="35"/>
      <c r="B269" s="35"/>
      <c r="C269" s="48"/>
      <c r="D269" s="48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</row>
    <row r="270" spans="1:32" ht="12" customHeight="1">
      <c r="A270" s="35"/>
      <c r="B270" s="35"/>
      <c r="C270" s="48"/>
      <c r="D270" s="48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</row>
    <row r="271" spans="1:32" ht="12" customHeight="1">
      <c r="A271" s="35"/>
      <c r="B271" s="35"/>
      <c r="C271" s="48"/>
      <c r="D271" s="48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</row>
    <row r="272" spans="1:32" ht="12" customHeight="1">
      <c r="A272" s="35"/>
      <c r="B272" s="35"/>
      <c r="C272" s="48"/>
      <c r="D272" s="48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</row>
    <row r="273" spans="1:32" ht="12" customHeight="1">
      <c r="A273" s="35"/>
      <c r="B273" s="35"/>
      <c r="C273" s="48"/>
      <c r="D273" s="48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</row>
    <row r="274" spans="1:32" ht="12" customHeight="1">
      <c r="A274" s="35"/>
      <c r="B274" s="35"/>
      <c r="C274" s="48"/>
      <c r="D274" s="48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</row>
    <row r="275" spans="1:32" ht="12" customHeight="1">
      <c r="A275" s="35"/>
      <c r="B275" s="35"/>
      <c r="C275" s="48"/>
      <c r="D275" s="48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</row>
    <row r="276" spans="1:32" ht="12" customHeight="1">
      <c r="A276" s="35"/>
      <c r="B276" s="35"/>
      <c r="C276" s="48"/>
      <c r="D276" s="48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</row>
    <row r="277" spans="1:32" ht="12" customHeight="1">
      <c r="A277" s="35"/>
      <c r="B277" s="35"/>
      <c r="C277" s="48"/>
      <c r="D277" s="48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</row>
    <row r="278" spans="1:32" ht="12" customHeight="1">
      <c r="A278" s="35"/>
      <c r="B278" s="35"/>
      <c r="C278" s="48"/>
      <c r="D278" s="48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</row>
    <row r="279" spans="1:32" ht="12" customHeight="1">
      <c r="A279" s="35"/>
      <c r="B279" s="35"/>
      <c r="C279" s="48"/>
      <c r="D279" s="48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</row>
    <row r="280" spans="1:32" ht="12" customHeight="1">
      <c r="A280" s="35"/>
      <c r="B280" s="35"/>
      <c r="C280" s="48"/>
      <c r="D280" s="48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</row>
    <row r="281" spans="1:32" ht="12" customHeight="1">
      <c r="A281" s="35"/>
      <c r="B281" s="35"/>
      <c r="C281" s="48"/>
      <c r="D281" s="48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</row>
    <row r="282" spans="1:32" ht="12" customHeight="1">
      <c r="A282" s="35"/>
      <c r="B282" s="35"/>
      <c r="C282" s="48"/>
      <c r="D282" s="48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</row>
    <row r="283" spans="1:32" ht="12" customHeight="1">
      <c r="A283" s="35"/>
      <c r="B283" s="35"/>
      <c r="C283" s="48"/>
      <c r="D283" s="48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</row>
    <row r="284" spans="1:32" ht="12" customHeight="1">
      <c r="A284" s="35"/>
      <c r="B284" s="35"/>
      <c r="C284" s="48"/>
      <c r="D284" s="48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</row>
    <row r="285" spans="1:32" ht="12" customHeight="1">
      <c r="A285" s="35"/>
      <c r="B285" s="35"/>
      <c r="C285" s="48"/>
      <c r="D285" s="48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</row>
    <row r="286" spans="1:32" ht="12" customHeight="1">
      <c r="A286" s="35"/>
      <c r="B286" s="35"/>
      <c r="C286" s="48"/>
      <c r="D286" s="48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</row>
    <row r="287" spans="1:32" ht="12" customHeight="1">
      <c r="A287" s="35"/>
      <c r="B287" s="35"/>
      <c r="C287" s="48"/>
      <c r="D287" s="48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</row>
    <row r="288" spans="1:32" ht="12" customHeight="1">
      <c r="A288" s="35"/>
      <c r="B288" s="35"/>
      <c r="C288" s="48"/>
      <c r="D288" s="48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</row>
    <row r="289" spans="1:32" ht="12" customHeight="1">
      <c r="A289" s="35"/>
      <c r="B289" s="35"/>
      <c r="C289" s="48"/>
      <c r="D289" s="48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</row>
    <row r="290" spans="1:32" ht="12" customHeight="1">
      <c r="A290" s="35"/>
      <c r="B290" s="35"/>
      <c r="C290" s="48"/>
      <c r="D290" s="48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</row>
    <row r="291" spans="1:32" ht="12" customHeight="1">
      <c r="A291" s="35"/>
      <c r="B291" s="35"/>
      <c r="C291" s="48"/>
      <c r="D291" s="48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</row>
    <row r="292" spans="1:32" ht="12" customHeight="1">
      <c r="A292" s="35"/>
      <c r="B292" s="35"/>
      <c r="C292" s="48"/>
      <c r="D292" s="48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</row>
    <row r="293" spans="1:32" ht="12" customHeight="1">
      <c r="A293" s="35"/>
      <c r="B293" s="35"/>
      <c r="C293" s="48"/>
      <c r="D293" s="48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</row>
    <row r="294" spans="1:32" ht="12" customHeight="1">
      <c r="A294" s="35"/>
      <c r="B294" s="35"/>
      <c r="C294" s="48"/>
      <c r="D294" s="48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</row>
    <row r="295" spans="1:32" ht="12" customHeight="1">
      <c r="A295" s="35"/>
      <c r="B295" s="35"/>
      <c r="C295" s="48"/>
      <c r="D295" s="48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</row>
    <row r="296" spans="1:32" ht="12" customHeight="1">
      <c r="A296" s="35"/>
      <c r="B296" s="35"/>
      <c r="C296" s="48"/>
      <c r="D296" s="48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</row>
    <row r="297" spans="1:32" ht="12" customHeight="1">
      <c r="A297" s="35"/>
      <c r="B297" s="35"/>
      <c r="C297" s="48"/>
      <c r="D297" s="48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</row>
    <row r="298" spans="1:32" ht="12" customHeight="1">
      <c r="A298" s="35"/>
      <c r="B298" s="35"/>
      <c r="C298" s="48"/>
      <c r="D298" s="48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</row>
    <row r="299" spans="1:32" ht="12" customHeight="1">
      <c r="A299" s="35"/>
      <c r="B299" s="35"/>
      <c r="C299" s="48"/>
      <c r="D299" s="48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</row>
    <row r="300" spans="1:32" ht="12" customHeight="1">
      <c r="A300" s="35"/>
      <c r="B300" s="35"/>
      <c r="C300" s="48"/>
      <c r="D300" s="48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</row>
    <row r="301" spans="1:32" ht="12" customHeight="1">
      <c r="A301" s="35"/>
      <c r="B301" s="35"/>
      <c r="C301" s="48"/>
      <c r="D301" s="48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</row>
    <row r="302" spans="1:32" ht="12" customHeight="1">
      <c r="A302" s="35"/>
      <c r="B302" s="35"/>
      <c r="C302" s="48"/>
      <c r="D302" s="48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</row>
    <row r="303" spans="1:32" ht="12" customHeight="1">
      <c r="A303" s="35"/>
      <c r="B303" s="35"/>
      <c r="C303" s="48"/>
      <c r="D303" s="48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</row>
    <row r="304" spans="1:32" ht="12" customHeight="1">
      <c r="A304" s="35"/>
      <c r="B304" s="35"/>
      <c r="C304" s="48"/>
      <c r="D304" s="48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</row>
    <row r="305" spans="1:32" ht="12" customHeight="1">
      <c r="A305" s="35"/>
      <c r="B305" s="35"/>
      <c r="C305" s="48"/>
      <c r="D305" s="48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</row>
    <row r="306" spans="1:32" ht="12" customHeight="1">
      <c r="A306" s="35"/>
      <c r="B306" s="35"/>
      <c r="C306" s="48"/>
      <c r="D306" s="48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</row>
    <row r="307" spans="1:32" ht="12" customHeight="1">
      <c r="A307" s="35"/>
      <c r="B307" s="35"/>
      <c r="C307" s="48"/>
      <c r="D307" s="48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</row>
    <row r="308" spans="1:32" ht="12" customHeight="1">
      <c r="A308" s="35"/>
      <c r="B308" s="35"/>
      <c r="C308" s="48"/>
      <c r="D308" s="48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</row>
    <row r="309" spans="1:32" ht="12" customHeight="1">
      <c r="A309" s="35"/>
      <c r="B309" s="35"/>
      <c r="C309" s="48"/>
      <c r="D309" s="48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</row>
    <row r="310" spans="1:32" ht="12" customHeight="1">
      <c r="A310" s="35"/>
      <c r="B310" s="35"/>
      <c r="C310" s="48"/>
      <c r="D310" s="48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</row>
    <row r="311" spans="1:32" ht="12" customHeight="1">
      <c r="A311" s="35"/>
      <c r="B311" s="35"/>
      <c r="C311" s="48"/>
      <c r="D311" s="48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</row>
    <row r="312" spans="1:32" ht="12" customHeight="1">
      <c r="A312" s="35"/>
      <c r="B312" s="35"/>
      <c r="C312" s="48"/>
      <c r="D312" s="48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</row>
    <row r="313" spans="1:32" ht="12" customHeight="1">
      <c r="A313" s="35"/>
      <c r="B313" s="35"/>
      <c r="C313" s="48"/>
      <c r="D313" s="48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</row>
    <row r="314" spans="1:32" ht="12" customHeight="1">
      <c r="A314" s="35"/>
      <c r="B314" s="35"/>
      <c r="C314" s="48"/>
      <c r="D314" s="48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</row>
    <row r="315" spans="1:32" ht="12" customHeight="1">
      <c r="A315" s="35"/>
      <c r="B315" s="35"/>
      <c r="C315" s="48"/>
      <c r="D315" s="48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</row>
    <row r="316" spans="1:32" ht="12" customHeight="1">
      <c r="A316" s="35"/>
      <c r="B316" s="35"/>
      <c r="C316" s="48"/>
      <c r="D316" s="48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</row>
    <row r="317" spans="1:32" ht="12" customHeight="1">
      <c r="A317" s="35"/>
      <c r="B317" s="35"/>
      <c r="C317" s="48"/>
      <c r="D317" s="48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</row>
    <row r="318" spans="1:32" ht="12" customHeight="1">
      <c r="A318" s="35"/>
      <c r="B318" s="35"/>
      <c r="C318" s="48"/>
      <c r="D318" s="48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</row>
    <row r="319" spans="1:32" ht="12" customHeight="1">
      <c r="A319" s="35"/>
      <c r="B319" s="35"/>
      <c r="C319" s="48"/>
      <c r="D319" s="48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</row>
    <row r="320" spans="1:32" ht="12" customHeight="1">
      <c r="A320" s="35"/>
      <c r="B320" s="35"/>
      <c r="C320" s="48"/>
      <c r="D320" s="48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</row>
    <row r="321" spans="1:32" ht="12" customHeight="1">
      <c r="A321" s="35"/>
      <c r="B321" s="35"/>
      <c r="C321" s="48"/>
      <c r="D321" s="48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</row>
    <row r="322" spans="1:32" ht="12" customHeight="1">
      <c r="A322" s="35"/>
      <c r="B322" s="35"/>
      <c r="C322" s="48"/>
      <c r="D322" s="48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</row>
    <row r="323" spans="1:32" ht="12" customHeight="1">
      <c r="A323" s="35"/>
      <c r="B323" s="35"/>
      <c r="C323" s="48"/>
      <c r="D323" s="48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</row>
    <row r="324" spans="1:32" ht="12" customHeight="1">
      <c r="A324" s="35"/>
      <c r="B324" s="35"/>
      <c r="C324" s="48"/>
      <c r="D324" s="48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</row>
    <row r="325" spans="1:32" ht="12" customHeight="1">
      <c r="A325" s="35"/>
      <c r="B325" s="35"/>
      <c r="C325" s="48"/>
      <c r="D325" s="48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</row>
    <row r="326" spans="1:32" ht="12" customHeight="1">
      <c r="A326" s="35"/>
      <c r="B326" s="35"/>
      <c r="C326" s="48"/>
      <c r="D326" s="48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</row>
    <row r="327" spans="1:32" ht="12" customHeight="1">
      <c r="A327" s="35"/>
      <c r="B327" s="35"/>
      <c r="C327" s="48"/>
      <c r="D327" s="48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</row>
    <row r="328" spans="1:32" ht="12" customHeight="1">
      <c r="A328" s="35"/>
      <c r="B328" s="35"/>
      <c r="C328" s="48"/>
      <c r="D328" s="48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</row>
    <row r="329" spans="1:32" ht="12" customHeight="1">
      <c r="A329" s="35"/>
      <c r="B329" s="35"/>
      <c r="C329" s="48"/>
      <c r="D329" s="48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</row>
    <row r="330" spans="1:32" ht="12" customHeight="1">
      <c r="A330" s="35"/>
      <c r="B330" s="35"/>
      <c r="C330" s="48"/>
      <c r="D330" s="48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</row>
    <row r="331" spans="1:32" ht="12" customHeight="1">
      <c r="A331" s="35"/>
      <c r="B331" s="35"/>
      <c r="C331" s="48"/>
      <c r="D331" s="48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</row>
    <row r="332" spans="1:32" ht="12" customHeight="1">
      <c r="A332" s="35"/>
      <c r="B332" s="35"/>
      <c r="C332" s="48"/>
      <c r="D332" s="48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</row>
    <row r="333" spans="1:32" ht="12" customHeight="1">
      <c r="A333" s="35"/>
      <c r="B333" s="35"/>
      <c r="C333" s="48"/>
      <c r="D333" s="48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</row>
    <row r="334" spans="1:32" ht="12" customHeight="1">
      <c r="A334" s="35"/>
      <c r="B334" s="35"/>
      <c r="C334" s="48"/>
      <c r="D334" s="48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</row>
    <row r="335" spans="1:32" ht="12" customHeight="1">
      <c r="A335" s="35"/>
      <c r="B335" s="35"/>
      <c r="C335" s="48"/>
      <c r="D335" s="48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</row>
    <row r="336" spans="1:32" ht="12" customHeight="1">
      <c r="A336" s="35"/>
      <c r="B336" s="35"/>
      <c r="C336" s="48"/>
      <c r="D336" s="48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</row>
    <row r="337" spans="1:32" ht="12" customHeight="1">
      <c r="A337" s="35"/>
      <c r="B337" s="35"/>
      <c r="C337" s="48"/>
      <c r="D337" s="48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</row>
    <row r="338" spans="1:32" ht="12" customHeight="1">
      <c r="A338" s="35"/>
      <c r="B338" s="35"/>
      <c r="C338" s="48"/>
      <c r="D338" s="48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</row>
    <row r="339" spans="1:32" ht="12" customHeight="1">
      <c r="A339" s="35"/>
      <c r="B339" s="35"/>
      <c r="C339" s="48"/>
      <c r="D339" s="48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</row>
    <row r="340" spans="1:32" ht="12" customHeight="1">
      <c r="A340" s="35"/>
      <c r="B340" s="35"/>
      <c r="C340" s="48"/>
      <c r="D340" s="48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</row>
    <row r="341" spans="1:32" ht="12" customHeight="1">
      <c r="A341" s="35"/>
      <c r="B341" s="35"/>
      <c r="C341" s="48"/>
      <c r="D341" s="48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</row>
    <row r="342" spans="1:32" ht="12" customHeight="1">
      <c r="A342" s="35"/>
      <c r="B342" s="35"/>
      <c r="C342" s="48"/>
      <c r="D342" s="48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</row>
    <row r="343" spans="1:32" ht="12" customHeight="1">
      <c r="A343" s="35"/>
      <c r="B343" s="35"/>
      <c r="C343" s="48"/>
      <c r="D343" s="48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</row>
    <row r="344" spans="1:32" ht="12" customHeight="1">
      <c r="A344" s="35"/>
      <c r="B344" s="35"/>
      <c r="C344" s="48"/>
      <c r="D344" s="48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</row>
    <row r="345" spans="1:32" ht="12" customHeight="1">
      <c r="A345" s="35"/>
      <c r="B345" s="35"/>
      <c r="C345" s="48"/>
      <c r="D345" s="48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</row>
    <row r="346" spans="1:32" ht="12" customHeight="1">
      <c r="A346" s="35"/>
      <c r="B346" s="35"/>
      <c r="C346" s="48"/>
      <c r="D346" s="48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</row>
    <row r="347" spans="1:32" ht="12" customHeight="1">
      <c r="A347" s="35"/>
      <c r="B347" s="35"/>
      <c r="C347" s="48"/>
      <c r="D347" s="48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</row>
    <row r="348" spans="1:32" ht="12" customHeight="1">
      <c r="A348" s="35"/>
      <c r="B348" s="35"/>
      <c r="C348" s="48"/>
      <c r="D348" s="48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</row>
    <row r="349" spans="1:32" ht="12" customHeight="1">
      <c r="A349" s="35"/>
      <c r="B349" s="35"/>
      <c r="C349" s="48"/>
      <c r="D349" s="48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</row>
    <row r="350" spans="1:32" ht="12" customHeight="1">
      <c r="A350" s="35"/>
      <c r="B350" s="35"/>
      <c r="C350" s="48"/>
      <c r="D350" s="48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</row>
    <row r="351" spans="1:32" ht="12" customHeight="1">
      <c r="A351" s="35"/>
      <c r="B351" s="35"/>
      <c r="C351" s="48"/>
      <c r="D351" s="48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</row>
    <row r="352" spans="1:32" ht="12" customHeight="1">
      <c r="A352" s="35"/>
      <c r="B352" s="35"/>
      <c r="C352" s="48"/>
      <c r="D352" s="48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</row>
    <row r="353" spans="1:32" ht="12" customHeight="1">
      <c r="A353" s="35"/>
      <c r="B353" s="35"/>
      <c r="C353" s="48"/>
      <c r="D353" s="48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</row>
    <row r="354" spans="1:32" ht="12" customHeight="1">
      <c r="A354" s="35"/>
      <c r="B354" s="35"/>
      <c r="C354" s="48"/>
      <c r="D354" s="48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</row>
    <row r="355" spans="1:32" ht="12" customHeight="1">
      <c r="A355" s="35"/>
      <c r="B355" s="35"/>
      <c r="C355" s="48"/>
      <c r="D355" s="48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</row>
    <row r="356" spans="1:32" ht="12" customHeight="1">
      <c r="A356" s="35"/>
      <c r="B356" s="35"/>
      <c r="C356" s="48"/>
      <c r="D356" s="48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</row>
    <row r="357" spans="1:32" ht="12" customHeight="1">
      <c r="A357" s="35"/>
      <c r="B357" s="35"/>
      <c r="C357" s="48"/>
      <c r="D357" s="48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</row>
    <row r="358" spans="1:32" ht="12" customHeight="1">
      <c r="A358" s="35"/>
      <c r="B358" s="35"/>
      <c r="C358" s="48"/>
      <c r="D358" s="48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</row>
    <row r="359" spans="1:32" ht="12" customHeight="1">
      <c r="A359" s="35"/>
      <c r="B359" s="35"/>
      <c r="C359" s="48"/>
      <c r="D359" s="48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</row>
    <row r="360" spans="1:32" ht="12" customHeight="1">
      <c r="A360" s="35"/>
      <c r="B360" s="35"/>
      <c r="C360" s="48"/>
      <c r="D360" s="48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</row>
    <row r="361" spans="1:32" ht="12" customHeight="1">
      <c r="A361" s="35"/>
      <c r="B361" s="35"/>
      <c r="C361" s="48"/>
      <c r="D361" s="48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</row>
    <row r="362" spans="1:32" ht="12" customHeight="1">
      <c r="A362" s="35"/>
      <c r="B362" s="35"/>
      <c r="C362" s="48"/>
      <c r="D362" s="48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</row>
    <row r="363" spans="1:32" ht="12" customHeight="1">
      <c r="A363" s="35"/>
      <c r="B363" s="35"/>
      <c r="C363" s="48"/>
      <c r="D363" s="48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</row>
    <row r="364" spans="1:32" ht="12" customHeight="1">
      <c r="A364" s="35"/>
      <c r="B364" s="35"/>
      <c r="C364" s="48"/>
      <c r="D364" s="48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</row>
    <row r="365" spans="1:32" ht="12" customHeight="1">
      <c r="A365" s="35"/>
      <c r="B365" s="35"/>
      <c r="C365" s="48"/>
      <c r="D365" s="48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</row>
    <row r="366" spans="1:32" ht="12" customHeight="1">
      <c r="A366" s="35"/>
      <c r="B366" s="35"/>
      <c r="C366" s="48"/>
      <c r="D366" s="48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</row>
    <row r="367" spans="1:32" ht="12" customHeight="1">
      <c r="A367" s="35"/>
      <c r="B367" s="35"/>
      <c r="C367" s="48"/>
      <c r="D367" s="48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</row>
    <row r="368" spans="1:32" ht="12" customHeight="1">
      <c r="A368" s="35"/>
      <c r="B368" s="35"/>
      <c r="C368" s="48"/>
      <c r="D368" s="48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</row>
    <row r="369" spans="1:32" ht="12" customHeight="1">
      <c r="A369" s="35"/>
      <c r="B369" s="35"/>
      <c r="C369" s="48"/>
      <c r="D369" s="48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</row>
    <row r="370" spans="1:32" ht="12" customHeight="1">
      <c r="A370" s="35"/>
      <c r="B370" s="35"/>
      <c r="C370" s="48"/>
      <c r="D370" s="48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</row>
    <row r="371" spans="1:32" ht="12" customHeight="1">
      <c r="A371" s="35"/>
      <c r="B371" s="35"/>
      <c r="C371" s="48"/>
      <c r="D371" s="48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</row>
    <row r="372" spans="1:32" ht="12" customHeight="1">
      <c r="A372" s="35"/>
      <c r="B372" s="35"/>
      <c r="C372" s="48"/>
      <c r="D372" s="48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</row>
    <row r="373" spans="1:32" ht="12" customHeight="1">
      <c r="A373" s="35"/>
      <c r="B373" s="35"/>
      <c r="C373" s="48"/>
      <c r="D373" s="48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</row>
    <row r="374" spans="1:32" ht="12" customHeight="1">
      <c r="A374" s="35"/>
      <c r="B374" s="35"/>
      <c r="C374" s="48"/>
      <c r="D374" s="48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</row>
    <row r="375" spans="1:32" ht="12" customHeight="1">
      <c r="A375" s="35"/>
      <c r="B375" s="35"/>
      <c r="C375" s="48"/>
      <c r="D375" s="48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</row>
    <row r="376" spans="1:32" ht="12" customHeight="1">
      <c r="A376" s="35"/>
      <c r="B376" s="35"/>
      <c r="C376" s="48"/>
      <c r="D376" s="48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</row>
    <row r="377" spans="1:32" ht="12" customHeight="1">
      <c r="A377" s="35"/>
      <c r="B377" s="35"/>
      <c r="C377" s="48"/>
      <c r="D377" s="48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</row>
    <row r="378" spans="1:32" ht="12" customHeight="1">
      <c r="A378" s="35"/>
      <c r="B378" s="35"/>
      <c r="C378" s="48"/>
      <c r="D378" s="48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</row>
    <row r="379" spans="1:32" ht="12" customHeight="1">
      <c r="A379" s="35"/>
      <c r="B379" s="35"/>
      <c r="C379" s="48"/>
      <c r="D379" s="48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</row>
    <row r="380" spans="1:32" ht="12" customHeight="1">
      <c r="A380" s="35"/>
      <c r="B380" s="35"/>
      <c r="C380" s="48"/>
      <c r="D380" s="48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</row>
    <row r="381" spans="1:32" ht="12" customHeight="1">
      <c r="A381" s="35"/>
      <c r="B381" s="35"/>
      <c r="C381" s="48"/>
      <c r="D381" s="48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</row>
    <row r="382" spans="1:32" ht="12" customHeight="1">
      <c r="A382" s="35"/>
      <c r="B382" s="35"/>
      <c r="C382" s="48"/>
      <c r="D382" s="48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</row>
    <row r="383" spans="1:32" ht="12" customHeight="1">
      <c r="A383" s="35"/>
      <c r="B383" s="35"/>
      <c r="C383" s="48"/>
      <c r="D383" s="48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</row>
    <row r="384" spans="1:32" ht="12" customHeight="1">
      <c r="A384" s="35"/>
      <c r="B384" s="35"/>
      <c r="C384" s="48"/>
      <c r="D384" s="48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</row>
    <row r="385" spans="1:32" ht="12" customHeight="1">
      <c r="A385" s="35"/>
      <c r="B385" s="35"/>
      <c r="C385" s="48"/>
      <c r="D385" s="48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</row>
    <row r="386" spans="1:32" ht="12" customHeight="1">
      <c r="A386" s="35"/>
      <c r="B386" s="35"/>
      <c r="C386" s="48"/>
      <c r="D386" s="48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</row>
    <row r="387" spans="1:32" ht="12" customHeight="1">
      <c r="A387" s="35"/>
      <c r="B387" s="35"/>
      <c r="C387" s="48"/>
      <c r="D387" s="48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</row>
    <row r="388" spans="1:32" ht="12" customHeight="1">
      <c r="A388" s="35"/>
      <c r="B388" s="35"/>
      <c r="C388" s="48"/>
      <c r="D388" s="48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</row>
    <row r="389" spans="1:32" ht="12" customHeight="1">
      <c r="A389" s="35"/>
      <c r="B389" s="35"/>
      <c r="C389" s="48"/>
      <c r="D389" s="48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</row>
    <row r="390" spans="1:32" ht="12" customHeight="1">
      <c r="A390" s="35"/>
      <c r="B390" s="35"/>
      <c r="C390" s="48"/>
      <c r="D390" s="48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</row>
    <row r="391" spans="1:32" ht="12" customHeight="1">
      <c r="A391" s="35"/>
      <c r="B391" s="35"/>
      <c r="C391" s="48"/>
      <c r="D391" s="48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</row>
    <row r="392" spans="1:32" ht="12" customHeight="1">
      <c r="A392" s="35"/>
      <c r="B392" s="35"/>
      <c r="C392" s="48"/>
      <c r="D392" s="48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</row>
    <row r="393" spans="1:32" ht="12" customHeight="1">
      <c r="A393" s="35"/>
      <c r="B393" s="35"/>
      <c r="C393" s="48"/>
      <c r="D393" s="48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</row>
    <row r="394" spans="1:32" ht="12" customHeight="1">
      <c r="A394" s="35"/>
      <c r="B394" s="35"/>
      <c r="C394" s="48"/>
      <c r="D394" s="48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</row>
    <row r="395" spans="1:32" ht="12" customHeight="1">
      <c r="A395" s="35"/>
      <c r="B395" s="35"/>
      <c r="C395" s="48"/>
      <c r="D395" s="48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</row>
    <row r="396" spans="1:32" ht="12" customHeight="1">
      <c r="A396" s="35"/>
      <c r="B396" s="35"/>
      <c r="C396" s="48"/>
      <c r="D396" s="48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</row>
    <row r="397" spans="1:32" ht="12" customHeight="1">
      <c r="A397" s="35"/>
      <c r="B397" s="35"/>
      <c r="C397" s="48"/>
      <c r="D397" s="48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</row>
    <row r="398" spans="1:32" ht="12" customHeight="1">
      <c r="A398" s="35"/>
      <c r="B398" s="35"/>
      <c r="C398" s="48"/>
      <c r="D398" s="48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</row>
    <row r="399" spans="1:32" ht="12" customHeight="1">
      <c r="A399" s="35"/>
      <c r="B399" s="35"/>
      <c r="C399" s="48"/>
      <c r="D399" s="48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</row>
    <row r="400" spans="1:32" ht="12" customHeight="1">
      <c r="A400" s="35"/>
      <c r="B400" s="35"/>
      <c r="C400" s="48"/>
      <c r="D400" s="48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</row>
    <row r="401" spans="1:32" ht="12" customHeight="1">
      <c r="A401" s="35"/>
      <c r="B401" s="35"/>
      <c r="C401" s="48"/>
      <c r="D401" s="48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</row>
    <row r="402" spans="1:32" ht="12" customHeight="1">
      <c r="A402" s="35"/>
      <c r="B402" s="35"/>
      <c r="C402" s="48"/>
      <c r="D402" s="48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</row>
    <row r="403" spans="1:32" ht="12" customHeight="1">
      <c r="A403" s="35"/>
      <c r="B403" s="35"/>
      <c r="C403" s="48"/>
      <c r="D403" s="48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</row>
    <row r="404" spans="1:32" ht="12" customHeight="1">
      <c r="A404" s="35"/>
      <c r="B404" s="35"/>
      <c r="C404" s="48"/>
      <c r="D404" s="48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</row>
    <row r="405" spans="1:32" ht="12" customHeight="1">
      <c r="A405" s="35"/>
      <c r="B405" s="35"/>
      <c r="C405" s="48"/>
      <c r="D405" s="48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</row>
    <row r="406" spans="1:32" ht="12" customHeight="1">
      <c r="A406" s="35"/>
      <c r="B406" s="35"/>
      <c r="C406" s="48"/>
      <c r="D406" s="48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</row>
    <row r="407" spans="1:32" ht="12" customHeight="1">
      <c r="A407" s="35"/>
      <c r="B407" s="35"/>
      <c r="C407" s="48"/>
      <c r="D407" s="48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</row>
    <row r="408" spans="1:32" ht="12" customHeight="1">
      <c r="A408" s="35"/>
      <c r="B408" s="35"/>
      <c r="C408" s="48"/>
      <c r="D408" s="48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</row>
    <row r="409" spans="1:32" ht="12" customHeight="1">
      <c r="A409" s="35"/>
      <c r="B409" s="35"/>
      <c r="C409" s="48"/>
      <c r="D409" s="48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</row>
    <row r="410" spans="1:32" ht="12" customHeight="1">
      <c r="A410" s="35"/>
      <c r="B410" s="35"/>
      <c r="C410" s="48"/>
      <c r="D410" s="48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</row>
    <row r="411" spans="1:32" ht="12" customHeight="1">
      <c r="A411" s="35"/>
      <c r="B411" s="35"/>
      <c r="C411" s="48"/>
      <c r="D411" s="48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</row>
    <row r="412" spans="1:32" ht="12" customHeight="1">
      <c r="A412" s="35"/>
      <c r="B412" s="35"/>
      <c r="C412" s="48"/>
      <c r="D412" s="48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</row>
    <row r="413" spans="1:32" ht="12" customHeight="1">
      <c r="A413" s="35"/>
      <c r="B413" s="35"/>
      <c r="C413" s="48"/>
      <c r="D413" s="48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</row>
    <row r="414" spans="1:32" ht="12" customHeight="1">
      <c r="A414" s="35"/>
      <c r="B414" s="35"/>
      <c r="C414" s="48"/>
      <c r="D414" s="48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</row>
    <row r="415" spans="1:32" ht="12" customHeight="1">
      <c r="A415" s="35"/>
      <c r="B415" s="35"/>
      <c r="C415" s="48"/>
      <c r="D415" s="48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</row>
    <row r="416" spans="1:32" ht="12" customHeight="1">
      <c r="A416" s="35"/>
      <c r="B416" s="35"/>
      <c r="C416" s="48"/>
      <c r="D416" s="48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</row>
    <row r="417" spans="1:32" ht="12" customHeight="1">
      <c r="A417" s="35"/>
      <c r="B417" s="35"/>
      <c r="C417" s="48"/>
      <c r="D417" s="48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</row>
    <row r="418" spans="1:32" ht="12" customHeight="1">
      <c r="A418" s="35"/>
      <c r="B418" s="35"/>
      <c r="C418" s="48"/>
      <c r="D418" s="48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</row>
    <row r="419" spans="1:32" ht="12" customHeight="1">
      <c r="A419" s="35"/>
      <c r="B419" s="35"/>
      <c r="C419" s="48"/>
      <c r="D419" s="48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</row>
    <row r="420" spans="1:32" ht="12" customHeight="1">
      <c r="A420" s="35"/>
      <c r="B420" s="35"/>
      <c r="C420" s="48"/>
      <c r="D420" s="48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</row>
    <row r="421" spans="1:32" ht="12" customHeight="1">
      <c r="A421" s="35"/>
      <c r="B421" s="35"/>
      <c r="C421" s="48"/>
      <c r="D421" s="48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</row>
    <row r="422" spans="1:32" ht="12" customHeight="1">
      <c r="A422" s="35"/>
      <c r="B422" s="35"/>
      <c r="C422" s="48"/>
      <c r="D422" s="48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</row>
    <row r="423" spans="1:32" ht="12" customHeight="1">
      <c r="A423" s="35"/>
      <c r="B423" s="35"/>
      <c r="C423" s="48"/>
      <c r="D423" s="48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</row>
    <row r="424" spans="1:32" ht="12" customHeight="1">
      <c r="A424" s="35"/>
      <c r="B424" s="35"/>
      <c r="C424" s="48"/>
      <c r="D424" s="48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</row>
    <row r="425" spans="1:32" ht="12" customHeight="1">
      <c r="A425" s="35"/>
      <c r="B425" s="35"/>
      <c r="C425" s="48"/>
      <c r="D425" s="48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</row>
    <row r="426" spans="1:32" ht="12" customHeight="1">
      <c r="A426" s="35"/>
      <c r="B426" s="35"/>
      <c r="C426" s="48"/>
      <c r="D426" s="48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</row>
    <row r="427" spans="1:32" ht="12" customHeight="1">
      <c r="A427" s="35"/>
      <c r="B427" s="35"/>
      <c r="C427" s="48"/>
      <c r="D427" s="48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</row>
    <row r="428" spans="1:32" ht="12" customHeight="1">
      <c r="A428" s="35"/>
      <c r="B428" s="35"/>
      <c r="C428" s="48"/>
      <c r="D428" s="48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</row>
    <row r="429" spans="1:32" ht="12" customHeight="1">
      <c r="A429" s="35"/>
      <c r="B429" s="35"/>
      <c r="C429" s="48"/>
      <c r="D429" s="48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</row>
    <row r="430" spans="1:32" ht="12" customHeight="1">
      <c r="A430" s="35"/>
      <c r="B430" s="35"/>
      <c r="C430" s="48"/>
      <c r="D430" s="48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</row>
    <row r="431" spans="1:32" ht="12" customHeight="1">
      <c r="A431" s="35"/>
      <c r="B431" s="35"/>
      <c r="C431" s="48"/>
      <c r="D431" s="48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</row>
    <row r="432" spans="1:32" ht="12" customHeight="1">
      <c r="A432" s="35"/>
      <c r="B432" s="35"/>
      <c r="C432" s="48"/>
      <c r="D432" s="48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</row>
    <row r="433" spans="1:32" ht="12" customHeight="1">
      <c r="A433" s="35"/>
      <c r="B433" s="35"/>
      <c r="C433" s="48"/>
      <c r="D433" s="48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</row>
    <row r="434" spans="1:32" ht="12" customHeight="1">
      <c r="A434" s="35"/>
      <c r="B434" s="35"/>
      <c r="C434" s="48"/>
      <c r="D434" s="48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</row>
    <row r="435" spans="1:32" ht="12" customHeight="1">
      <c r="A435" s="35"/>
      <c r="B435" s="35"/>
      <c r="C435" s="48"/>
      <c r="D435" s="48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</row>
    <row r="436" spans="1:32" ht="12" customHeight="1">
      <c r="A436" s="35"/>
      <c r="B436" s="35"/>
      <c r="C436" s="48"/>
      <c r="D436" s="48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</row>
    <row r="437" spans="1:32" ht="12" customHeight="1">
      <c r="A437" s="35"/>
      <c r="B437" s="35"/>
      <c r="C437" s="48"/>
      <c r="D437" s="48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</row>
    <row r="438" spans="1:32" ht="12" customHeight="1">
      <c r="A438" s="35"/>
      <c r="B438" s="35"/>
      <c r="C438" s="48"/>
      <c r="D438" s="48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</row>
    <row r="439" spans="1:32" ht="12" customHeight="1">
      <c r="A439" s="35"/>
      <c r="B439" s="35"/>
      <c r="C439" s="48"/>
      <c r="D439" s="48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</row>
    <row r="440" spans="1:32" ht="12" customHeight="1">
      <c r="A440" s="35"/>
      <c r="B440" s="35"/>
      <c r="C440" s="48"/>
      <c r="D440" s="48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</row>
    <row r="441" spans="1:32" ht="12" customHeight="1">
      <c r="A441" s="35"/>
      <c r="B441" s="35"/>
      <c r="C441" s="48"/>
      <c r="D441" s="48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</row>
    <row r="442" spans="1:32" ht="12" customHeight="1">
      <c r="A442" s="35"/>
      <c r="B442" s="35"/>
      <c r="C442" s="48"/>
      <c r="D442" s="48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</row>
    <row r="443" spans="1:32" ht="12" customHeight="1">
      <c r="A443" s="35"/>
      <c r="B443" s="35"/>
      <c r="C443" s="48"/>
      <c r="D443" s="48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</row>
    <row r="444" spans="1:32" ht="12" customHeight="1">
      <c r="A444" s="35"/>
      <c r="B444" s="35"/>
      <c r="C444" s="48"/>
      <c r="D444" s="48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</row>
    <row r="445" spans="1:32" ht="12" customHeight="1">
      <c r="A445" s="35"/>
      <c r="B445" s="35"/>
      <c r="C445" s="48"/>
      <c r="D445" s="48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</row>
    <row r="446" spans="1:32" ht="12" customHeight="1">
      <c r="A446" s="35"/>
      <c r="B446" s="35"/>
      <c r="C446" s="48"/>
      <c r="D446" s="48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</row>
    <row r="447" spans="1:32" ht="12" customHeight="1">
      <c r="A447" s="35"/>
      <c r="B447" s="35"/>
      <c r="C447" s="48"/>
      <c r="D447" s="48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</row>
    <row r="448" spans="1:32" ht="12" customHeight="1">
      <c r="A448" s="35"/>
      <c r="B448" s="35"/>
      <c r="C448" s="48"/>
      <c r="D448" s="48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</row>
    <row r="449" spans="1:32" ht="12" customHeight="1">
      <c r="A449" s="35"/>
      <c r="B449" s="35"/>
      <c r="C449" s="48"/>
      <c r="D449" s="48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</row>
    <row r="450" spans="1:32" ht="12" customHeight="1">
      <c r="A450" s="35"/>
      <c r="B450" s="35"/>
      <c r="C450" s="48"/>
      <c r="D450" s="48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</row>
    <row r="451" spans="1:32" ht="12" customHeight="1">
      <c r="A451" s="35"/>
      <c r="B451" s="35"/>
      <c r="C451" s="48"/>
      <c r="D451" s="48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</row>
    <row r="452" spans="1:32" ht="12" customHeight="1">
      <c r="A452" s="35"/>
      <c r="B452" s="35"/>
      <c r="C452" s="48"/>
      <c r="D452" s="48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</row>
    <row r="453" spans="1:32" ht="12" customHeight="1">
      <c r="A453" s="35"/>
      <c r="B453" s="35"/>
      <c r="C453" s="48"/>
      <c r="D453" s="48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</row>
    <row r="454" spans="1:32" ht="12" customHeight="1">
      <c r="A454" s="35"/>
      <c r="B454" s="35"/>
      <c r="C454" s="48"/>
      <c r="D454" s="48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</row>
    <row r="455" spans="1:32" ht="12" customHeight="1">
      <c r="A455" s="35"/>
      <c r="B455" s="35"/>
      <c r="C455" s="48"/>
      <c r="D455" s="48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</row>
    <row r="456" spans="1:32" ht="12" customHeight="1">
      <c r="A456" s="35"/>
      <c r="B456" s="35"/>
      <c r="C456" s="48"/>
      <c r="D456" s="48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</row>
    <row r="457" spans="1:32" ht="12" customHeight="1">
      <c r="A457" s="35"/>
      <c r="B457" s="35"/>
      <c r="C457" s="48"/>
      <c r="D457" s="48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</row>
    <row r="458" spans="1:32" ht="12" customHeight="1">
      <c r="A458" s="35"/>
      <c r="B458" s="35"/>
      <c r="C458" s="48"/>
      <c r="D458" s="48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</row>
    <row r="459" spans="1:32" ht="12" customHeight="1">
      <c r="A459" s="35"/>
      <c r="B459" s="35"/>
      <c r="C459" s="48"/>
      <c r="D459" s="48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</row>
    <row r="460" spans="1:32" ht="12" customHeight="1">
      <c r="A460" s="35"/>
      <c r="B460" s="35"/>
      <c r="C460" s="48"/>
      <c r="D460" s="48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</row>
    <row r="461" spans="1:32" ht="12" customHeight="1">
      <c r="A461" s="35"/>
      <c r="B461" s="35"/>
      <c r="C461" s="48"/>
      <c r="D461" s="48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</row>
    <row r="462" spans="1:32" ht="12" customHeight="1">
      <c r="A462" s="35"/>
      <c r="B462" s="35"/>
      <c r="C462" s="48"/>
      <c r="D462" s="48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</row>
    <row r="463" spans="1:32" ht="12" customHeight="1">
      <c r="A463" s="35"/>
      <c r="B463" s="35"/>
      <c r="C463" s="48"/>
      <c r="D463" s="48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</row>
    <row r="464" spans="1:32" ht="12" customHeight="1">
      <c r="A464" s="35"/>
      <c r="B464" s="35"/>
      <c r="C464" s="48"/>
      <c r="D464" s="48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</row>
    <row r="465" spans="1:32" ht="12" customHeight="1">
      <c r="A465" s="35"/>
      <c r="B465" s="35"/>
      <c r="C465" s="48"/>
      <c r="D465" s="48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</row>
    <row r="466" spans="1:32" ht="12" customHeight="1">
      <c r="A466" s="35"/>
      <c r="B466" s="35"/>
      <c r="C466" s="48"/>
      <c r="D466" s="48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</row>
    <row r="467" spans="1:32" ht="12" customHeight="1">
      <c r="A467" s="35"/>
      <c r="B467" s="35"/>
      <c r="C467" s="48"/>
      <c r="D467" s="48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</row>
    <row r="468" spans="1:32" ht="12" customHeight="1">
      <c r="A468" s="35"/>
      <c r="B468" s="35"/>
      <c r="C468" s="48"/>
      <c r="D468" s="48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</row>
    <row r="469" spans="1:32" ht="12" customHeight="1">
      <c r="A469" s="35"/>
      <c r="B469" s="35"/>
      <c r="C469" s="48"/>
      <c r="D469" s="48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</row>
    <row r="470" spans="1:32" ht="12" customHeight="1">
      <c r="A470" s="35"/>
      <c r="B470" s="35"/>
      <c r="C470" s="48"/>
      <c r="D470" s="48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</row>
    <row r="471" spans="1:32" ht="12" customHeight="1">
      <c r="A471" s="35"/>
      <c r="B471" s="35"/>
      <c r="C471" s="48"/>
      <c r="D471" s="48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</row>
    <row r="472" spans="1:32" ht="12" customHeight="1">
      <c r="A472" s="35"/>
      <c r="B472" s="35"/>
      <c r="C472" s="48"/>
      <c r="D472" s="48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</row>
    <row r="473" spans="1:32" ht="12" customHeight="1">
      <c r="A473" s="35"/>
      <c r="B473" s="35"/>
      <c r="C473" s="48"/>
      <c r="D473" s="48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</row>
    <row r="474" spans="1:32" ht="12" customHeight="1">
      <c r="A474" s="35"/>
      <c r="B474" s="35"/>
      <c r="C474" s="48"/>
      <c r="D474" s="48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</row>
    <row r="475" spans="1:32" ht="12" customHeight="1">
      <c r="A475" s="35"/>
      <c r="B475" s="35"/>
      <c r="C475" s="48"/>
      <c r="D475" s="48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</row>
    <row r="476" spans="1:32" ht="12" customHeight="1">
      <c r="A476" s="35"/>
      <c r="B476" s="35"/>
      <c r="C476" s="48"/>
      <c r="D476" s="48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</row>
    <row r="477" spans="1:32" ht="12" customHeight="1">
      <c r="A477" s="35"/>
      <c r="B477" s="35"/>
      <c r="C477" s="48"/>
      <c r="D477" s="48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</row>
    <row r="478" spans="1:32" ht="12" customHeight="1">
      <c r="A478" s="35"/>
      <c r="B478" s="35"/>
      <c r="C478" s="48"/>
      <c r="D478" s="48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</row>
    <row r="479" spans="1:32" ht="12" customHeight="1">
      <c r="A479" s="35"/>
      <c r="B479" s="35"/>
      <c r="C479" s="48"/>
      <c r="D479" s="48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</row>
    <row r="480" spans="1:32" ht="12" customHeight="1">
      <c r="A480" s="35"/>
      <c r="B480" s="35"/>
      <c r="C480" s="48"/>
      <c r="D480" s="48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</row>
    <row r="481" spans="1:32" ht="12" customHeight="1">
      <c r="A481" s="35"/>
      <c r="B481" s="35"/>
      <c r="C481" s="48"/>
      <c r="D481" s="48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</row>
    <row r="482" spans="1:32" ht="12" customHeight="1">
      <c r="A482" s="35"/>
      <c r="B482" s="35"/>
      <c r="C482" s="48"/>
      <c r="D482" s="48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</row>
    <row r="483" spans="1:32" ht="12" customHeight="1">
      <c r="A483" s="35"/>
      <c r="B483" s="35"/>
      <c r="C483" s="48"/>
      <c r="D483" s="48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</row>
    <row r="484" spans="1:32" ht="12" customHeight="1">
      <c r="A484" s="35"/>
      <c r="B484" s="35"/>
      <c r="C484" s="48"/>
      <c r="D484" s="48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</row>
    <row r="485" spans="1:32" ht="12" customHeight="1">
      <c r="A485" s="35"/>
      <c r="B485" s="35"/>
      <c r="C485" s="48"/>
      <c r="D485" s="48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</row>
    <row r="486" spans="1:32" ht="12" customHeight="1">
      <c r="A486" s="35"/>
      <c r="B486" s="35"/>
      <c r="C486" s="48"/>
      <c r="D486" s="48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</row>
    <row r="487" spans="1:32" ht="12" customHeight="1">
      <c r="A487" s="35"/>
      <c r="B487" s="35"/>
      <c r="C487" s="48"/>
      <c r="D487" s="48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</row>
    <row r="488" spans="1:32" ht="12" customHeight="1">
      <c r="A488" s="35"/>
      <c r="B488" s="35"/>
      <c r="C488" s="48"/>
      <c r="D488" s="48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</row>
    <row r="489" spans="1:32" ht="12" customHeight="1">
      <c r="A489" s="35"/>
      <c r="B489" s="35"/>
      <c r="C489" s="48"/>
      <c r="D489" s="48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</row>
    <row r="490" spans="1:32" ht="12" customHeight="1">
      <c r="A490" s="35"/>
      <c r="B490" s="35"/>
      <c r="C490" s="48"/>
      <c r="D490" s="48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</row>
    <row r="491" spans="1:32" ht="12" customHeight="1">
      <c r="A491" s="35"/>
      <c r="B491" s="35"/>
      <c r="C491" s="48"/>
      <c r="D491" s="48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</row>
    <row r="492" spans="1:32" ht="12" customHeight="1">
      <c r="A492" s="35"/>
      <c r="B492" s="35"/>
      <c r="C492" s="48"/>
      <c r="D492" s="48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</row>
    <row r="493" spans="1:32" ht="12" customHeight="1">
      <c r="A493" s="35"/>
      <c r="B493" s="35"/>
      <c r="C493" s="48"/>
      <c r="D493" s="48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</row>
    <row r="494" spans="1:32" ht="12" customHeight="1">
      <c r="A494" s="35"/>
      <c r="B494" s="35"/>
      <c r="C494" s="48"/>
      <c r="D494" s="48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</row>
    <row r="495" spans="1:32" ht="12" customHeight="1">
      <c r="A495" s="35"/>
      <c r="B495" s="35"/>
      <c r="C495" s="48"/>
      <c r="D495" s="48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</row>
    <row r="496" spans="1:32" ht="12" customHeight="1">
      <c r="A496" s="35"/>
      <c r="B496" s="35"/>
      <c r="C496" s="48"/>
      <c r="D496" s="48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</row>
    <row r="497" spans="1:32" ht="12" customHeight="1">
      <c r="A497" s="35"/>
      <c r="B497" s="35"/>
      <c r="C497" s="48"/>
      <c r="D497" s="48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</row>
    <row r="498" spans="1:32" ht="12" customHeight="1">
      <c r="A498" s="35"/>
      <c r="B498" s="35"/>
      <c r="C498" s="48"/>
      <c r="D498" s="48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</row>
    <row r="499" spans="1:32" ht="12" customHeight="1">
      <c r="A499" s="35"/>
      <c r="B499" s="35"/>
      <c r="C499" s="48"/>
      <c r="D499" s="48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</row>
    <row r="500" spans="1:32" ht="12" customHeight="1">
      <c r="A500" s="35"/>
      <c r="B500" s="35"/>
      <c r="C500" s="48"/>
      <c r="D500" s="48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</row>
    <row r="501" spans="1:32" ht="12" customHeight="1">
      <c r="A501" s="35"/>
      <c r="B501" s="35"/>
      <c r="C501" s="48"/>
      <c r="D501" s="48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</row>
    <row r="502" spans="1:32" ht="12" customHeight="1">
      <c r="A502" s="35"/>
      <c r="B502" s="35"/>
      <c r="C502" s="48"/>
      <c r="D502" s="48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</row>
    <row r="503" spans="1:32" ht="12" customHeight="1">
      <c r="A503" s="35"/>
      <c r="B503" s="35"/>
      <c r="C503" s="48"/>
      <c r="D503" s="48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</row>
    <row r="504" spans="1:32" ht="12" customHeight="1">
      <c r="A504" s="35"/>
      <c r="B504" s="35"/>
      <c r="C504" s="48"/>
      <c r="D504" s="48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</row>
    <row r="505" spans="1:32" ht="12" customHeight="1">
      <c r="A505" s="35"/>
      <c r="B505" s="35"/>
      <c r="C505" s="48"/>
      <c r="D505" s="48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</row>
    <row r="506" spans="1:32" ht="12" customHeight="1">
      <c r="A506" s="35"/>
      <c r="B506" s="35"/>
      <c r="C506" s="48"/>
      <c r="D506" s="48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</row>
    <row r="507" spans="1:32" ht="12" customHeight="1">
      <c r="A507" s="35"/>
      <c r="B507" s="35"/>
      <c r="C507" s="48"/>
      <c r="D507" s="48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</row>
    <row r="508" spans="1:32" ht="12" customHeight="1">
      <c r="A508" s="35"/>
      <c r="B508" s="35"/>
      <c r="C508" s="48"/>
      <c r="D508" s="48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</row>
    <row r="509" spans="1:32" ht="12" customHeight="1">
      <c r="A509" s="35"/>
      <c r="B509" s="35"/>
      <c r="C509" s="48"/>
      <c r="D509" s="48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</row>
    <row r="510" spans="1:32" ht="12" customHeight="1">
      <c r="A510" s="35"/>
      <c r="B510" s="35"/>
      <c r="C510" s="48"/>
      <c r="D510" s="48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</row>
    <row r="511" spans="1:32" ht="12" customHeight="1">
      <c r="A511" s="35"/>
      <c r="B511" s="35"/>
      <c r="C511" s="48"/>
      <c r="D511" s="48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</row>
    <row r="512" spans="1:32" ht="12" customHeight="1">
      <c r="A512" s="35"/>
      <c r="B512" s="35"/>
      <c r="C512" s="48"/>
      <c r="D512" s="48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</row>
    <row r="513" spans="1:32" ht="12" customHeight="1">
      <c r="A513" s="35"/>
      <c r="B513" s="35"/>
      <c r="C513" s="48"/>
      <c r="D513" s="48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</row>
    <row r="514" spans="1:32" ht="12" customHeight="1">
      <c r="A514" s="35"/>
      <c r="B514" s="35"/>
      <c r="C514" s="48"/>
      <c r="D514" s="48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</row>
    <row r="515" spans="1:32" ht="12" customHeight="1">
      <c r="A515" s="35"/>
      <c r="B515" s="35"/>
      <c r="C515" s="48"/>
      <c r="D515" s="48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</row>
    <row r="516" spans="1:32" ht="12" customHeight="1">
      <c r="A516" s="35"/>
      <c r="B516" s="35"/>
      <c r="C516" s="48"/>
      <c r="D516" s="48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</row>
    <row r="517" spans="1:32" ht="12" customHeight="1">
      <c r="A517" s="35"/>
      <c r="B517" s="35"/>
      <c r="C517" s="48"/>
      <c r="D517" s="48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</row>
    <row r="518" spans="1:32" ht="12" customHeight="1">
      <c r="A518" s="35"/>
      <c r="B518" s="35"/>
      <c r="C518" s="48"/>
      <c r="D518" s="48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</row>
    <row r="519" spans="1:32" ht="12" customHeight="1">
      <c r="A519" s="35"/>
      <c r="B519" s="35"/>
      <c r="C519" s="48"/>
      <c r="D519" s="48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</row>
    <row r="520" spans="1:32" ht="12" customHeight="1">
      <c r="A520" s="35"/>
      <c r="B520" s="35"/>
      <c r="C520" s="48"/>
      <c r="D520" s="48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</row>
    <row r="521" spans="1:32" ht="12" customHeight="1">
      <c r="A521" s="35"/>
      <c r="B521" s="35"/>
      <c r="C521" s="48"/>
      <c r="D521" s="48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</row>
    <row r="522" spans="1:32" ht="12" customHeight="1">
      <c r="A522" s="35"/>
      <c r="B522" s="35"/>
      <c r="C522" s="48"/>
      <c r="D522" s="48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</row>
    <row r="523" spans="1:32" ht="12" customHeight="1">
      <c r="A523" s="35"/>
      <c r="B523" s="35"/>
      <c r="C523" s="48"/>
      <c r="D523" s="48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</row>
    <row r="524" spans="1:32" ht="12" customHeight="1">
      <c r="A524" s="35"/>
      <c r="B524" s="35"/>
      <c r="C524" s="48"/>
      <c r="D524" s="48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</row>
    <row r="525" spans="1:32" ht="12" customHeight="1">
      <c r="A525" s="35"/>
      <c r="B525" s="35"/>
      <c r="C525" s="48"/>
      <c r="D525" s="48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</row>
    <row r="526" spans="1:32" ht="12" customHeight="1">
      <c r="A526" s="35"/>
      <c r="B526" s="35"/>
      <c r="C526" s="48"/>
      <c r="D526" s="48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</row>
    <row r="527" spans="1:32" ht="12" customHeight="1">
      <c r="A527" s="35"/>
      <c r="B527" s="35"/>
      <c r="C527" s="48"/>
      <c r="D527" s="48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</row>
    <row r="528" spans="1:32" ht="12" customHeight="1">
      <c r="A528" s="35"/>
      <c r="B528" s="35"/>
      <c r="C528" s="48"/>
      <c r="D528" s="48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</row>
    <row r="529" spans="1:32" ht="12" customHeight="1">
      <c r="A529" s="35"/>
      <c r="B529" s="35"/>
      <c r="C529" s="48"/>
      <c r="D529" s="48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</row>
    <row r="530" spans="1:32" ht="12" customHeight="1">
      <c r="A530" s="35"/>
      <c r="B530" s="35"/>
      <c r="C530" s="48"/>
      <c r="D530" s="48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</row>
    <row r="531" spans="1:32" ht="12" customHeight="1">
      <c r="A531" s="35"/>
      <c r="B531" s="35"/>
      <c r="C531" s="48"/>
      <c r="D531" s="48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</row>
    <row r="532" spans="1:32" ht="12" customHeight="1">
      <c r="A532" s="35"/>
      <c r="B532" s="35"/>
      <c r="C532" s="48"/>
      <c r="D532" s="48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</row>
    <row r="533" spans="1:32" ht="12" customHeight="1">
      <c r="A533" s="35"/>
      <c r="B533" s="35"/>
      <c r="C533" s="48"/>
      <c r="D533" s="48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</row>
    <row r="534" spans="1:32" ht="12" customHeight="1">
      <c r="A534" s="35"/>
      <c r="B534" s="35"/>
      <c r="C534" s="48"/>
      <c r="D534" s="48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</row>
    <row r="535" spans="1:32" ht="12" customHeight="1">
      <c r="A535" s="35"/>
      <c r="B535" s="35"/>
      <c r="C535" s="48"/>
      <c r="D535" s="48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</row>
    <row r="536" spans="1:32" ht="12" customHeight="1">
      <c r="A536" s="35"/>
      <c r="B536" s="35"/>
      <c r="C536" s="48"/>
      <c r="D536" s="48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</row>
    <row r="537" spans="1:32" ht="12" customHeight="1">
      <c r="A537" s="35"/>
      <c r="B537" s="35"/>
      <c r="C537" s="48"/>
      <c r="D537" s="48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</row>
    <row r="538" spans="1:32" ht="12" customHeight="1">
      <c r="A538" s="35"/>
      <c r="B538" s="35"/>
      <c r="C538" s="48"/>
      <c r="D538" s="48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</row>
    <row r="539" spans="1:32" ht="12" customHeight="1">
      <c r="A539" s="35"/>
      <c r="B539" s="35"/>
      <c r="C539" s="48"/>
      <c r="D539" s="48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</row>
    <row r="540" spans="1:32" ht="12" customHeight="1">
      <c r="A540" s="35"/>
      <c r="B540" s="35"/>
      <c r="C540" s="48"/>
      <c r="D540" s="48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</row>
    <row r="541" spans="1:32" ht="12" customHeight="1">
      <c r="A541" s="35"/>
      <c r="B541" s="35"/>
      <c r="C541" s="48"/>
      <c r="D541" s="48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</row>
    <row r="542" spans="1:32" ht="12" customHeight="1">
      <c r="A542" s="35"/>
      <c r="B542" s="35"/>
      <c r="C542" s="48"/>
      <c r="D542" s="48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</row>
    <row r="543" spans="1:32" ht="12" customHeight="1">
      <c r="A543" s="35"/>
      <c r="B543" s="35"/>
      <c r="C543" s="48"/>
      <c r="D543" s="48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</row>
    <row r="544" spans="1:32" ht="12" customHeight="1">
      <c r="A544" s="35"/>
      <c r="B544" s="35"/>
      <c r="C544" s="48"/>
      <c r="D544" s="48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</row>
    <row r="545" spans="1:32" ht="12" customHeight="1">
      <c r="A545" s="35"/>
      <c r="B545" s="35"/>
      <c r="C545" s="48"/>
      <c r="D545" s="48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</row>
    <row r="546" spans="1:32" ht="12" customHeight="1">
      <c r="A546" s="35"/>
      <c r="B546" s="35"/>
      <c r="C546" s="48"/>
      <c r="D546" s="48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</row>
    <row r="547" spans="1:32" ht="12" customHeight="1">
      <c r="A547" s="35"/>
      <c r="B547" s="35"/>
      <c r="C547" s="48"/>
      <c r="D547" s="48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</row>
    <row r="548" spans="1:32" ht="12" customHeight="1">
      <c r="A548" s="35"/>
      <c r="B548" s="35"/>
      <c r="C548" s="48"/>
      <c r="D548" s="48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</row>
    <row r="549" spans="1:32" ht="12" customHeight="1">
      <c r="A549" s="35"/>
      <c r="B549" s="35"/>
      <c r="C549" s="48"/>
      <c r="D549" s="48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</row>
    <row r="550" spans="1:32" ht="12" customHeight="1">
      <c r="A550" s="35"/>
      <c r="B550" s="35"/>
      <c r="C550" s="48"/>
      <c r="D550" s="48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</row>
    <row r="551" spans="1:32" ht="12" customHeight="1">
      <c r="A551" s="35"/>
      <c r="B551" s="35"/>
      <c r="C551" s="48"/>
      <c r="D551" s="48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</row>
    <row r="552" spans="1:32" ht="12" customHeight="1">
      <c r="A552" s="35"/>
      <c r="B552" s="35"/>
      <c r="C552" s="48"/>
      <c r="D552" s="48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</row>
    <row r="553" spans="1:32" ht="12" customHeight="1">
      <c r="A553" s="35"/>
      <c r="B553" s="35"/>
      <c r="C553" s="48"/>
      <c r="D553" s="48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</row>
    <row r="554" spans="1:32" ht="12" customHeight="1">
      <c r="A554" s="35"/>
      <c r="B554" s="35"/>
      <c r="C554" s="48"/>
      <c r="D554" s="48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</row>
    <row r="555" spans="1:32" ht="12" customHeight="1">
      <c r="A555" s="35"/>
      <c r="B555" s="35"/>
      <c r="C555" s="48"/>
      <c r="D555" s="48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</row>
    <row r="556" spans="1:32" ht="12" customHeight="1">
      <c r="A556" s="35"/>
      <c r="B556" s="35"/>
      <c r="C556" s="48"/>
      <c r="D556" s="48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</row>
    <row r="557" spans="1:32" ht="12" customHeight="1">
      <c r="A557" s="35"/>
      <c r="B557" s="35"/>
      <c r="C557" s="48"/>
      <c r="D557" s="48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</row>
    <row r="558" spans="1:32" ht="12" customHeight="1">
      <c r="A558" s="35"/>
      <c r="B558" s="35"/>
      <c r="C558" s="48"/>
      <c r="D558" s="48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</row>
    <row r="559" spans="1:32" ht="12" customHeight="1">
      <c r="A559" s="35"/>
      <c r="B559" s="35"/>
      <c r="C559" s="48"/>
      <c r="D559" s="48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</row>
    <row r="560" spans="1:32" ht="12" customHeight="1">
      <c r="A560" s="35"/>
      <c r="B560" s="35"/>
      <c r="C560" s="48"/>
      <c r="D560" s="48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</row>
    <row r="561" spans="1:32" ht="12" customHeight="1">
      <c r="A561" s="35"/>
      <c r="B561" s="35"/>
      <c r="C561" s="48"/>
      <c r="D561" s="48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</row>
    <row r="562" spans="1:32" ht="12" customHeight="1">
      <c r="A562" s="35"/>
      <c r="B562" s="35"/>
      <c r="C562" s="48"/>
      <c r="D562" s="48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</row>
    <row r="563" spans="1:32" ht="12" customHeight="1">
      <c r="A563" s="35"/>
      <c r="B563" s="35"/>
      <c r="C563" s="48"/>
      <c r="D563" s="48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</row>
    <row r="564" spans="1:32" ht="12" customHeight="1">
      <c r="A564" s="35"/>
      <c r="B564" s="35"/>
      <c r="C564" s="48"/>
      <c r="D564" s="48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</row>
    <row r="565" spans="1:32" ht="12" customHeight="1">
      <c r="A565" s="35"/>
      <c r="B565" s="35"/>
      <c r="C565" s="48"/>
      <c r="D565" s="48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</row>
    <row r="566" spans="1:32" ht="12" customHeight="1">
      <c r="A566" s="35"/>
      <c r="B566" s="35"/>
      <c r="C566" s="48"/>
      <c r="D566" s="48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</row>
    <row r="567" spans="3:32" ht="12" customHeight="1">
      <c r="C567" s="48"/>
      <c r="D567" s="48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</row>
    <row r="568" spans="3:32" ht="12" customHeight="1">
      <c r="C568" s="48"/>
      <c r="D568" s="48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</row>
    <row r="569" spans="3:32" ht="12" customHeight="1">
      <c r="C569" s="48"/>
      <c r="D569" s="48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</row>
    <row r="570" spans="3:32" ht="12" customHeight="1">
      <c r="C570" s="48"/>
      <c r="D570" s="48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</row>
    <row r="571" spans="3:32" ht="12" customHeight="1">
      <c r="C571" s="48"/>
      <c r="D571" s="48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</row>
    <row r="572" spans="3:32" ht="12" customHeight="1">
      <c r="C572" s="48"/>
      <c r="D572" s="48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</row>
    <row r="573" spans="3:32" ht="12" customHeight="1">
      <c r="C573" s="48"/>
      <c r="D573" s="48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</row>
    <row r="574" spans="3:32" ht="12" customHeight="1">
      <c r="C574" s="48"/>
      <c r="D574" s="48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</row>
    <row r="575" spans="3:32" ht="12" customHeight="1">
      <c r="C575" s="48"/>
      <c r="D575" s="48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</row>
    <row r="576" spans="3:32" ht="12" customHeight="1">
      <c r="C576" s="48"/>
      <c r="D576" s="48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</row>
  </sheetData>
  <sheetProtection/>
  <mergeCells count="10">
    <mergeCell ref="A3:H3"/>
    <mergeCell ref="B4:E4"/>
    <mergeCell ref="B6:B7"/>
    <mergeCell ref="A6:A7"/>
    <mergeCell ref="F6:F7"/>
    <mergeCell ref="E6:E7"/>
    <mergeCell ref="H6:H7"/>
    <mergeCell ref="G6:G7"/>
    <mergeCell ref="D6:D7"/>
    <mergeCell ref="C6:C7"/>
  </mergeCells>
  <printOptions horizontalCentered="1"/>
  <pageMargins left="0.1968503937007874" right="0.1968503937007874" top="0.1968503937007874" bottom="0.1968503937007874" header="0.35433070866141736" footer="0.2362204724409449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FLORIN-ANDREI DAIA</cp:lastModifiedBy>
  <cp:lastPrinted>2024-04-29T11:58:57Z</cp:lastPrinted>
  <dcterms:created xsi:type="dcterms:W3CDTF">1996-10-14T23:33:28Z</dcterms:created>
  <dcterms:modified xsi:type="dcterms:W3CDTF">2024-04-29T12:05:19Z</dcterms:modified>
  <cp:category/>
  <cp:version/>
  <cp:contentType/>
  <cp:contentStatus/>
</cp:coreProperties>
</file>