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'!$A$1:$F$19</definedName>
    <definedName name="_xlnm.Print_Area" localSheetId="2">'A 3 ch personal pe bugete'!$A$2:$L$14</definedName>
    <definedName name="_xlnm.Print_Area" localSheetId="3">'A 4 OPC BS p'!$A$1:$H$65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<sst xmlns="http://schemas.openxmlformats.org/spreadsheetml/2006/main" count="186" uniqueCount="173">
  <si>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</si>
  <si>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</si>
  <si>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</si>
  <si>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</si>
  <si>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</si>
  <si>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</si>
  <si>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</si>
  <si>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</si>
  <si>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</si>
  <si>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</si>
  <si>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</si>
  <si>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</si>
  <si>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</si>
  <si>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</si>
  <si>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</si>
  <si>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</si>
  <si>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</si>
  <si>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</si>
  <si>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</si>
  <si>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</si>
  <si>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</si>
  <si>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</si>
  <si>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</si>
  <si>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</si>
  <si>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</si>
  <si>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</si>
  <si>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</si>
  <si>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</si>
  <si>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</si>
  <si>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</si>
  <si>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</si>
  <si>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</si>
  <si>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</si>
  <si>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</si>
  <si>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</si>
  <si>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</si>
  <si>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</si>
  <si>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</si>
  <si>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</si>
  <si>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</si>
  <si>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</si>
  <si>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</si>
  <si>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</si>
  <si>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</si>
  <si>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</si>
  <si>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</si>
  <si>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</si>
  <si>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</si>
  <si>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</si>
  <si>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</si>
  <si>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</si>
  <si>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</si>
  <si>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</si>
  <si>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</si>
  <si>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</si>
  <si>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</si>
  <si>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</si>
  <si>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</si>
  <si>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</si>
  <si>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</si>
  <si>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</si>
  <si>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</si>
  <si>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</si>
  <si>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</si>
  <si>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</si>
  <si>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</si>
  <si>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</si>
  <si>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</si>
  <si>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</si>
  <si>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</si>
  <si>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</si>
  <si>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</si>
  <si>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</si>
  <si>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</si>
  <si>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</si>
  <si>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</si>
  <si>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</si>
  <si>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</si>
  <si>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</si>
  <si>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</si>
  <si>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</si>
  <si>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</si>
  <si>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</si>
  <si>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</si>
  <si>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</si>
  <si>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</si>
  <si>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</si>
  <si>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</si>
  <si>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</si>
  <si>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</si>
  <si>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</si>
  <si>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</si>
  <si>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</si>
  <si>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</si>
  <si>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</si>
  <si>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</si>
  <si>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</si>
  <si>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</si>
  <si>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</si>
  <si>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</si>
  <si>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</si>
  <si>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</si>
  <si>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</si>
  <si>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</si>
  <si>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</si>
  <si>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</si>
  <si>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</si>
  <si>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</si>
  <si>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</si>
  <si>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</si>
  <si>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</si>
  <si>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</si>
  <si>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</si>
  <si>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</si>
  <si>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</si>
  <si>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</si>
  <si>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</si>
  <si>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</si>
  <si>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</si>
  <si>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</si>
  <si>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</si>
  <si>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</si>
  <si>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</si>
  <si>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</si>
  <si>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</si>
  <si>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</si>
  <si>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</si>
  <si>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</si>
  <si>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</si>
  <si>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</si>
  <si>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</si>
  <si>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</si>
  <si>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</si>
  <si>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</si>
  <si>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</si>
  <si>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</si>
  <si>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</si>
  <si>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</si>
  <si>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</si>
  <si>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</si>
  <si>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</si>
  <si>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 xml:space="preserve"> </t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</si>
  <si>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</si>
  <si>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</si>
  <si>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</si>
  <si>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</si>
  <si>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</si>
  <si>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</si>
  <si>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</si>
  <si>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</si>
  <si>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</si>
  <si>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</si>
  <si>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</si>
  <si>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 xml:space="preserve">   -pe anul 2023 -</t>
  </si>
  <si>
    <t>Program 2023
iniţial</t>
  </si>
  <si>
    <t>Program           2023 
actualizat</t>
  </si>
  <si>
    <t>CHELTUIELI DE PERSONAL 2023</t>
  </si>
  <si>
    <t>Program           2023                     iniţial</t>
  </si>
  <si>
    <t>Program         2023       actualizat</t>
  </si>
  <si>
    <t>Program Trim. II</t>
  </si>
  <si>
    <t>Execuţie trim. II</t>
  </si>
  <si>
    <t>% din program trim.II</t>
  </si>
  <si>
    <t>* PIB actualizat conform prognozei de primăvară a Comisiei Nationale de Strategie și Prognoză</t>
  </si>
  <si>
    <t>**program actualizat 30 iunie 2023</t>
  </si>
  <si>
    <t>Program trim. II 2023 actualizat**</t>
  </si>
  <si>
    <t>Realizari trim. II 2023</t>
  </si>
  <si>
    <t>Grad de realizare trim.II 2023</t>
  </si>
  <si>
    <t>**program actualizat la data de 30 iunie 2023</t>
  </si>
  <si>
    <t>Program trimestrul II 2023
iniţial</t>
  </si>
  <si>
    <t>Program trimestrul II 2023
actualizat</t>
  </si>
  <si>
    <t>Execuţie trimestrul II 2023</t>
  </si>
  <si>
    <t>Program trimestrul II 2023 iniţial</t>
  </si>
  <si>
    <t>Program trimestrul II 2023 actualizat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</si>
</sst>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8" xfId="575" applyFont="1" applyBorder="1" applyAlignment="1">
      <alignment horizontal="center" vertical="center" wrapText="1"/>
      <protection/>
    </xf>
    <xf numFmtId="0" fontId="85" fillId="0" borderId="29" xfId="575" applyFont="1" applyBorder="1" applyAlignment="1">
      <alignment horizontal="center" vertical="center" wrapText="1"/>
      <protection/>
    </xf>
    <xf numFmtId="172" fontId="85" fillId="0" borderId="28" xfId="575" applyNumberFormat="1" applyFont="1" applyBorder="1">
      <alignment/>
      <protection/>
    </xf>
    <xf numFmtId="172" fontId="85" fillId="0" borderId="29" xfId="575" applyNumberFormat="1" applyFont="1" applyBorder="1">
      <alignment/>
      <protection/>
    </xf>
    <xf numFmtId="172" fontId="85" fillId="0" borderId="29" xfId="601" applyNumberFormat="1" applyFont="1" applyBorder="1" applyAlignment="1">
      <alignment/>
    </xf>
    <xf numFmtId="176" fontId="85" fillId="0" borderId="29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0" fontId="97" fillId="51" borderId="0" xfId="572" applyNumberFormat="1" applyFont="1" applyFill="1" applyAlignment="1" applyProtection="1">
      <alignment horizontal="center" vertical="center"/>
      <protection/>
    </xf>
    <xf numFmtId="10" fontId="99" fillId="52" borderId="21" xfId="572" applyNumberFormat="1" applyFont="1" applyFill="1" applyBorder="1" applyAlignment="1" applyProtection="1">
      <alignment horizontal="center" vertical="center"/>
      <protection/>
    </xf>
    <xf numFmtId="0" fontId="86" fillId="52" borderId="31" xfId="574" applyFont="1" applyFill="1" applyBorder="1" applyAlignment="1">
      <alignment vertical="top" wrapText="1"/>
      <protection/>
    </xf>
    <xf numFmtId="0" fontId="86" fillId="52" borderId="31" xfId="574" applyFont="1" applyFill="1" applyBorder="1" applyAlignment="1">
      <alignment horizontal="left" vertical="center"/>
      <protection/>
    </xf>
    <xf numFmtId="10" fontId="86" fillId="52" borderId="31" xfId="599" applyNumberFormat="1" applyFont="1" applyFill="1" applyBorder="1" applyAlignment="1">
      <alignment horizontal="center" vertical="center"/>
    </xf>
    <xf numFmtId="0" fontId="82" fillId="51" borderId="21" xfId="574" applyFont="1" applyFill="1" applyBorder="1" applyAlignment="1">
      <alignment horizontal="center" vertical="center"/>
      <protection/>
    </xf>
    <xf numFmtId="49" fontId="82" fillId="51" borderId="21" xfId="574" applyNumberFormat="1" applyFont="1" applyFill="1" applyBorder="1" applyAlignment="1" quotePrefix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/>
      <protection/>
    </xf>
    <xf numFmtId="4" fontId="86" fillId="52" borderId="31" xfId="574" applyNumberFormat="1" applyFont="1" applyFill="1" applyBorder="1" applyAlignment="1">
      <alignment horizontal="right" vertical="center" wrapText="1"/>
      <protection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32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0" fontId="82" fillId="52" borderId="32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3"/>
      <c r="B1" s="93"/>
      <c r="C1" s="93"/>
      <c r="D1" s="93"/>
      <c r="E1" s="93"/>
      <c r="F1" s="93"/>
      <c r="G1" s="93"/>
      <c r="H1" s="93"/>
      <c r="I1" s="93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93"/>
      <c r="B2" s="93"/>
      <c r="C2" s="93"/>
      <c r="D2" s="93"/>
      <c r="E2" s="93"/>
      <c r="F2" s="180" t="s">
        <v>40</v>
      </c>
      <c r="G2" s="93"/>
      <c r="H2" s="93"/>
      <c r="I2" s="93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4.5" customHeight="1">
      <c r="A3" s="195" t="s">
        <v>41</v>
      </c>
      <c r="B3" s="195"/>
      <c r="C3" s="195"/>
      <c r="D3" s="195"/>
      <c r="E3" s="195"/>
      <c r="F3" s="195"/>
      <c r="G3" s="195"/>
      <c r="H3" s="195"/>
      <c r="I3" s="195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96" t="s">
        <v>153</v>
      </c>
      <c r="B4" s="196"/>
      <c r="C4" s="196"/>
      <c r="D4" s="196"/>
      <c r="E4" s="196"/>
      <c r="F4" s="196"/>
      <c r="G4" s="196"/>
      <c r="H4" s="196"/>
      <c r="I4" s="196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94"/>
      <c r="B5" s="94"/>
      <c r="C5" s="94"/>
      <c r="D5" s="94"/>
      <c r="E5" s="94"/>
      <c r="F5" s="95" t="s">
        <v>42</v>
      </c>
      <c r="G5" s="94"/>
      <c r="H5" s="94"/>
      <c r="I5" s="9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4.5" customHeight="1">
      <c r="A6" s="173"/>
      <c r="B6" s="174" t="s">
        <v>43</v>
      </c>
      <c r="C6" s="174"/>
      <c r="D6" s="174" t="s">
        <v>44</v>
      </c>
      <c r="E6" s="174"/>
      <c r="F6" s="174" t="s">
        <v>45</v>
      </c>
      <c r="G6" s="96"/>
      <c r="H6" s="96"/>
      <c r="I6" s="96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3.5" thickBot="1">
      <c r="A7" s="175"/>
      <c r="B7" s="176">
        <v>1</v>
      </c>
      <c r="C7" s="176"/>
      <c r="D7" s="176">
        <v>2</v>
      </c>
      <c r="E7" s="176"/>
      <c r="F7" s="176" t="s">
        <v>46</v>
      </c>
      <c r="G7" s="97"/>
      <c r="H7" s="97"/>
      <c r="I7" s="97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177" t="s">
        <v>125</v>
      </c>
      <c r="B8" s="178">
        <v>1591000</v>
      </c>
      <c r="C8" s="179"/>
      <c r="D8" s="179"/>
      <c r="E8" s="179"/>
      <c r="F8" s="179"/>
      <c r="G8" s="98" t="s">
        <v>47</v>
      </c>
      <c r="H8" s="98" t="s">
        <v>48</v>
      </c>
      <c r="I8" s="98" t="s">
        <v>49</v>
      </c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24" customHeight="1">
      <c r="A9" s="100" t="s">
        <v>129</v>
      </c>
      <c r="B9" s="101">
        <v>546477.76283</v>
      </c>
      <c r="C9" s="101"/>
      <c r="D9" s="101">
        <v>615349.07748</v>
      </c>
      <c r="E9" s="101"/>
      <c r="F9" s="101">
        <v>-68871.31464999996</v>
      </c>
      <c r="G9" s="99"/>
      <c r="H9" s="99"/>
      <c r="I9" s="9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4.5" customHeight="1" thickBot="1">
      <c r="A10" s="103" t="s">
        <v>3</v>
      </c>
      <c r="B10" s="104">
        <v>34.348068059710876</v>
      </c>
      <c r="C10" s="104"/>
      <c r="D10" s="104">
        <v>38.676874763042115</v>
      </c>
      <c r="E10" s="105"/>
      <c r="F10" s="106">
        <v>-4.328806703331235</v>
      </c>
      <c r="G10" s="102">
        <v>52469.84499999997</v>
      </c>
      <c r="H10" s="102">
        <v>66914.7985</v>
      </c>
      <c r="I10" s="102">
        <v>-14444.953500000032</v>
      </c>
      <c r="J10" s="40"/>
      <c r="K10" s="40"/>
      <c r="L10" s="39"/>
      <c r="M10" s="39"/>
      <c r="N10" s="39"/>
      <c r="O10" s="39"/>
      <c r="P10" s="39"/>
      <c r="Q10" s="39"/>
      <c r="R10" s="39"/>
      <c r="S10" s="39"/>
    </row>
    <row r="11" spans="1:19" ht="24" customHeight="1">
      <c r="A11" s="107" t="s">
        <v>159</v>
      </c>
      <c r="B11" s="108">
        <v>142960.7089395</v>
      </c>
      <c r="C11" s="108"/>
      <c r="D11" s="108">
        <v>154185.6682825</v>
      </c>
      <c r="E11" s="109"/>
      <c r="F11" s="110">
        <v>-11224.959342999995</v>
      </c>
      <c r="G11" s="99"/>
      <c r="H11" s="99"/>
      <c r="I11" s="99"/>
      <c r="J11" s="39"/>
      <c r="K11" s="39"/>
      <c r="L11" s="41"/>
      <c r="M11" s="39"/>
      <c r="N11" s="39"/>
      <c r="O11" s="39"/>
      <c r="P11" s="39"/>
      <c r="Q11" s="39"/>
      <c r="R11" s="39"/>
      <c r="S11" s="39"/>
    </row>
    <row r="12" spans="1:19" ht="34.5" customHeight="1">
      <c r="A12" s="112" t="s">
        <v>50</v>
      </c>
      <c r="B12" s="109">
        <v>26.160389070391627</v>
      </c>
      <c r="C12" s="109"/>
      <c r="D12" s="109">
        <v>25.056618092924875</v>
      </c>
      <c r="E12" s="109"/>
      <c r="F12" s="109">
        <v>16.298453717697402</v>
      </c>
      <c r="G12" s="111">
        <v>16945.7</v>
      </c>
      <c r="H12" s="111">
        <v>24614.3</v>
      </c>
      <c r="I12" s="111">
        <v>-7668.599999999991</v>
      </c>
      <c r="J12" s="39"/>
      <c r="K12" s="40"/>
      <c r="L12" s="41"/>
      <c r="M12" s="39"/>
      <c r="N12" s="39"/>
      <c r="O12" s="39"/>
      <c r="P12" s="39"/>
      <c r="Q12" s="39"/>
      <c r="R12" s="39"/>
      <c r="S12" s="39"/>
    </row>
    <row r="13" spans="1:19" ht="17.25" customHeight="1" thickBot="1">
      <c r="A13" s="103" t="s">
        <v>3</v>
      </c>
      <c r="B13" s="104">
        <v>8.985588242583281</v>
      </c>
      <c r="C13" s="113"/>
      <c r="D13" s="104">
        <v>9.691116799654306</v>
      </c>
      <c r="E13" s="113"/>
      <c r="F13" s="114">
        <v>-0.7055285570710241</v>
      </c>
      <c r="G13" s="111"/>
      <c r="H13" s="111"/>
      <c r="I13" s="111"/>
      <c r="J13" s="39"/>
      <c r="K13" s="39"/>
      <c r="L13" s="41"/>
      <c r="M13" s="39"/>
      <c r="N13" s="39"/>
      <c r="O13" s="39"/>
      <c r="P13" s="39"/>
      <c r="Q13" s="39"/>
      <c r="R13" s="39"/>
      <c r="S13" s="39"/>
    </row>
    <row r="14" spans="1:19" ht="22.5" customHeight="1">
      <c r="A14" s="115" t="s">
        <v>160</v>
      </c>
      <c r="B14" s="116">
        <v>128577.24555885</v>
      </c>
      <c r="C14" s="109"/>
      <c r="D14" s="116">
        <v>143040.78385550997</v>
      </c>
      <c r="E14" s="109"/>
      <c r="F14" s="116">
        <v>-14463.538296659972</v>
      </c>
      <c r="G14" s="99"/>
      <c r="H14" s="99"/>
      <c r="I14" s="99"/>
      <c r="J14" s="41"/>
      <c r="K14" s="39"/>
      <c r="L14" s="41"/>
      <c r="M14" s="39"/>
      <c r="N14" s="39"/>
      <c r="O14" s="39"/>
      <c r="P14" s="39"/>
      <c r="Q14" s="39"/>
      <c r="R14" s="39"/>
      <c r="S14" s="39"/>
    </row>
    <row r="15" spans="1:19" ht="34.5" customHeight="1">
      <c r="A15" s="112" t="s">
        <v>50</v>
      </c>
      <c r="B15" s="109">
        <v>23.528358206745224</v>
      </c>
      <c r="C15" s="109"/>
      <c r="D15" s="109">
        <v>23.245469781363095</v>
      </c>
      <c r="E15" s="109"/>
      <c r="F15" s="109">
        <v>21.000816334293656</v>
      </c>
      <c r="G15" s="111">
        <v>9396.774575</v>
      </c>
      <c r="H15" s="111">
        <v>16492.518997999996</v>
      </c>
      <c r="I15" s="111">
        <v>-7095.7444229999965</v>
      </c>
      <c r="J15" s="39"/>
      <c r="K15" s="39"/>
      <c r="L15" s="41"/>
      <c r="M15" s="39"/>
      <c r="N15" s="39"/>
      <c r="O15" s="39"/>
      <c r="P15" s="39"/>
      <c r="Q15" s="39"/>
      <c r="R15" s="39"/>
      <c r="S15" s="39"/>
    </row>
    <row r="16" spans="1:19" ht="18" customHeight="1">
      <c r="A16" s="112" t="s">
        <v>161</v>
      </c>
      <c r="B16" s="109">
        <v>89.93886957657926</v>
      </c>
      <c r="C16" s="109"/>
      <c r="D16" s="109">
        <v>92.77177668253167</v>
      </c>
      <c r="E16" s="109"/>
      <c r="F16" s="109">
        <v>128.8515873839631</v>
      </c>
      <c r="G16" s="111"/>
      <c r="H16" s="111"/>
      <c r="I16" s="111"/>
      <c r="J16" s="39"/>
      <c r="K16" s="39"/>
      <c r="L16" s="41"/>
      <c r="M16" s="39"/>
      <c r="N16" s="39"/>
      <c r="O16" s="39"/>
      <c r="P16" s="39"/>
      <c r="Q16" s="39"/>
      <c r="R16" s="39"/>
      <c r="S16" s="39"/>
    </row>
    <row r="17" spans="1:19" ht="18" customHeight="1" thickBot="1">
      <c r="A17" s="103" t="s">
        <v>3</v>
      </c>
      <c r="B17" s="104">
        <v>8.081536490185417</v>
      </c>
      <c r="C17" s="113"/>
      <c r="D17" s="104">
        <v>8.990621235418603</v>
      </c>
      <c r="E17" s="113"/>
      <c r="F17" s="114">
        <v>-0.9090847452331854</v>
      </c>
      <c r="G17" s="111"/>
      <c r="H17" s="111"/>
      <c r="I17" s="111"/>
      <c r="J17" s="39"/>
      <c r="K17" s="39"/>
      <c r="L17" s="41"/>
      <c r="M17" s="39"/>
      <c r="N17" s="39"/>
      <c r="O17" s="39"/>
      <c r="P17" s="39"/>
      <c r="Q17" s="39"/>
      <c r="R17" s="39"/>
      <c r="S17" s="39"/>
    </row>
    <row r="18" spans="1:19" ht="12.75" customHeight="1">
      <c r="A18" s="197" t="s">
        <v>162</v>
      </c>
      <c r="B18" s="197"/>
      <c r="C18" s="197"/>
      <c r="D18" s="197"/>
      <c r="E18" s="197"/>
      <c r="F18" s="197"/>
      <c r="G18" s="99"/>
      <c r="H18" s="99"/>
      <c r="I18" s="9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117" t="s">
        <v>163</v>
      </c>
      <c r="B19" s="117"/>
      <c r="C19" s="117"/>
      <c r="D19" s="117"/>
      <c r="E19" s="117"/>
      <c r="F19" s="117"/>
      <c r="G19" s="99"/>
      <c r="H19" s="99"/>
      <c r="I19" s="9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7:19" ht="12.75">
      <c r="G20" s="99"/>
      <c r="H20" s="99"/>
      <c r="I20" s="9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0:19" ht="12.75"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0:19" ht="12.75"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0:19" ht="12.75"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0:19" ht="12.75"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0:19" ht="12.75"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0:19" ht="12.75"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0:19" ht="12.75"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0:19" ht="12.75"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0:19" ht="12.75"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0:19" ht="12.75"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0:19" ht="12.75"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0:19" ht="12.75"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0:19" ht="12.75"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0:19" ht="12.75"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7" ht="12.75">
      <c r="F37" s="16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34">
      <selection activeCell="A59" sqref="A59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5"/>
      <c r="B2" s="55"/>
      <c r="C2" s="55"/>
      <c r="D2" s="55"/>
      <c r="E2" s="55"/>
      <c r="F2" s="56"/>
      <c r="G2" s="57"/>
      <c r="H2" s="57"/>
      <c r="I2" s="62" t="s">
        <v>68</v>
      </c>
    </row>
    <row r="3" spans="1:9" ht="15.75" customHeight="1">
      <c r="A3" s="198" t="s">
        <v>82</v>
      </c>
      <c r="B3" s="199"/>
      <c r="C3" s="199"/>
      <c r="D3" s="199"/>
      <c r="E3" s="199"/>
      <c r="F3" s="199"/>
      <c r="G3" s="199"/>
      <c r="H3" s="199"/>
      <c r="I3" s="199"/>
    </row>
    <row r="4" spans="1:9" ht="28.5" customHeight="1">
      <c r="A4" s="199"/>
      <c r="B4" s="199"/>
      <c r="C4" s="199"/>
      <c r="D4" s="199"/>
      <c r="E4" s="199"/>
      <c r="F4" s="199"/>
      <c r="G4" s="199"/>
      <c r="H4" s="199"/>
      <c r="I4" s="199"/>
    </row>
    <row r="5" spans="1:9" ht="25.5" customHeight="1" thickBot="1">
      <c r="A5" s="59" t="s">
        <v>0</v>
      </c>
      <c r="B5" s="59"/>
      <c r="C5" s="59"/>
      <c r="D5" s="59"/>
      <c r="E5" s="59"/>
      <c r="F5" s="59"/>
      <c r="G5" s="59"/>
      <c r="H5" s="59"/>
      <c r="I5" s="60" t="s">
        <v>79</v>
      </c>
    </row>
    <row r="6" spans="1:9" ht="11.25" customHeight="1" hidden="1" thickBot="1">
      <c r="A6" s="61" t="s">
        <v>1</v>
      </c>
      <c r="B6" s="61"/>
      <c r="C6" s="61"/>
      <c r="D6" s="61"/>
      <c r="E6" s="61"/>
      <c r="F6" s="62"/>
      <c r="G6" s="58"/>
      <c r="H6" s="58"/>
      <c r="I6" s="61"/>
    </row>
    <row r="7" spans="1:10" ht="51.75" customHeight="1">
      <c r="A7" s="63"/>
      <c r="B7" s="200" t="s">
        <v>164</v>
      </c>
      <c r="C7" s="201"/>
      <c r="D7" s="201"/>
      <c r="E7" s="65"/>
      <c r="F7" s="202" t="s">
        <v>165</v>
      </c>
      <c r="G7" s="203"/>
      <c r="H7" s="203"/>
      <c r="I7" s="64" t="s">
        <v>166</v>
      </c>
      <c r="J7" s="182"/>
    </row>
    <row r="8" spans="1:9" s="5" customFormat="1" ht="25.5" customHeight="1" thickBot="1">
      <c r="A8" s="66"/>
      <c r="B8" s="67" t="s">
        <v>2</v>
      </c>
      <c r="C8" s="68" t="s">
        <v>3</v>
      </c>
      <c r="D8" s="68" t="s">
        <v>4</v>
      </c>
      <c r="E8" s="68"/>
      <c r="F8" s="67" t="s">
        <v>2</v>
      </c>
      <c r="G8" s="68" t="s">
        <v>3</v>
      </c>
      <c r="H8" s="68" t="s">
        <v>4</v>
      </c>
      <c r="I8" s="69" t="s">
        <v>83</v>
      </c>
    </row>
    <row r="9" spans="1:9" s="6" customFormat="1" ht="24.75" customHeight="1" thickTop="1">
      <c r="A9" s="171" t="s">
        <v>152</v>
      </c>
      <c r="B9" s="172">
        <f>'A 1 Sinteza executie trim. II '!B8</f>
        <v>1591000</v>
      </c>
      <c r="C9" s="172"/>
      <c r="D9" s="172"/>
      <c r="E9" s="172"/>
      <c r="F9" s="172">
        <f>B9</f>
        <v>1591000</v>
      </c>
      <c r="G9" s="172"/>
      <c r="H9" s="172"/>
      <c r="I9" s="172"/>
    </row>
    <row r="10" spans="1:11" s="7" customFormat="1" ht="35.25" customHeight="1">
      <c r="A10" s="160" t="s">
        <v>5</v>
      </c>
      <c r="B10" s="163">
        <v>142960.7089395</v>
      </c>
      <c r="C10" s="164">
        <v>0.08985588242583281</v>
      </c>
      <c r="D10" s="164">
        <v>1</v>
      </c>
      <c r="E10" s="163">
        <v>0</v>
      </c>
      <c r="F10" s="163">
        <v>128577.24555885</v>
      </c>
      <c r="G10" s="164">
        <v>0.08081536490185418</v>
      </c>
      <c r="H10" s="164">
        <v>1</v>
      </c>
      <c r="I10" s="165">
        <v>0.8993886957657926</v>
      </c>
      <c r="K10" s="49"/>
    </row>
    <row r="11" spans="1:13" s="9" customFormat="1" ht="24.75" customHeight="1">
      <c r="A11" s="155" t="s">
        <v>6</v>
      </c>
      <c r="B11" s="70">
        <v>125952.22325200001</v>
      </c>
      <c r="C11" s="88">
        <v>0.07916544516153363</v>
      </c>
      <c r="D11" s="88">
        <v>0.8810268512679391</v>
      </c>
      <c r="E11" s="70">
        <v>0</v>
      </c>
      <c r="F11" s="70">
        <v>116000.56848485</v>
      </c>
      <c r="G11" s="88">
        <v>0.07291047673466373</v>
      </c>
      <c r="H11" s="88">
        <v>0.9021858259652666</v>
      </c>
      <c r="I11" s="86">
        <v>0.9209886533940798</v>
      </c>
      <c r="J11" s="7"/>
      <c r="K11" s="49"/>
      <c r="M11" s="7"/>
    </row>
    <row r="12" spans="1:13" s="9" customFormat="1" ht="25.5" customHeight="1">
      <c r="A12" s="156" t="s">
        <v>7</v>
      </c>
      <c r="B12" s="70">
        <v>70740.314</v>
      </c>
      <c r="C12" s="88">
        <v>0.044462799497171586</v>
      </c>
      <c r="D12" s="88">
        <v>0.49482346950263667</v>
      </c>
      <c r="E12" s="70">
        <v>0</v>
      </c>
      <c r="F12" s="70">
        <v>63726.40043599999</v>
      </c>
      <c r="G12" s="88">
        <v>0.040054305742300435</v>
      </c>
      <c r="H12" s="88">
        <v>0.49562735738363844</v>
      </c>
      <c r="I12" s="86">
        <v>0.9008498384103863</v>
      </c>
      <c r="J12" s="7"/>
      <c r="K12" s="49"/>
      <c r="M12" s="7"/>
    </row>
    <row r="13" spans="1:13" s="9" customFormat="1" ht="40.5" customHeight="1">
      <c r="A13" s="157" t="s">
        <v>8</v>
      </c>
      <c r="B13" s="70">
        <v>24849.59</v>
      </c>
      <c r="C13" s="88">
        <v>0.01561884978001257</v>
      </c>
      <c r="D13" s="88">
        <v>0.1738211161957526</v>
      </c>
      <c r="E13" s="70"/>
      <c r="F13" s="70">
        <v>24379.776984</v>
      </c>
      <c r="G13" s="88">
        <v>0.015323555615336267</v>
      </c>
      <c r="H13" s="88">
        <v>0.18961190899708097</v>
      </c>
      <c r="I13" s="86">
        <v>0.9810937316873236</v>
      </c>
      <c r="J13" s="7"/>
      <c r="K13" s="49"/>
      <c r="M13" s="7"/>
    </row>
    <row r="14" spans="1:13" ht="25.5" customHeight="1">
      <c r="A14" s="158" t="s">
        <v>9</v>
      </c>
      <c r="B14" s="71">
        <v>12296.279</v>
      </c>
      <c r="C14" s="89">
        <v>0.007728648020113136</v>
      </c>
      <c r="D14" s="89">
        <v>0.08601159781044246</v>
      </c>
      <c r="E14" s="71"/>
      <c r="F14" s="71">
        <v>12170.257000000001</v>
      </c>
      <c r="G14" s="89">
        <v>0.007649438717787556</v>
      </c>
      <c r="H14" s="89">
        <v>0.09465327202416741</v>
      </c>
      <c r="I14" s="86">
        <v>0.9897512084753445</v>
      </c>
      <c r="J14" s="7"/>
      <c r="K14" s="49"/>
      <c r="M14" s="7"/>
    </row>
    <row r="15" spans="1:13" ht="18" customHeight="1">
      <c r="A15" s="158" t="s">
        <v>10</v>
      </c>
      <c r="B15" s="71">
        <v>10683.182999999999</v>
      </c>
      <c r="C15" s="89">
        <v>0.006714759899434318</v>
      </c>
      <c r="D15" s="89">
        <v>0.07472810591979541</v>
      </c>
      <c r="E15" s="71"/>
      <c r="F15" s="71">
        <v>10680.785984</v>
      </c>
      <c r="G15" s="89">
        <v>0.006713253289754871</v>
      </c>
      <c r="H15" s="89">
        <v>0.08306902156425017</v>
      </c>
      <c r="I15" s="86">
        <v>0.9997756271702919</v>
      </c>
      <c r="J15" s="7"/>
      <c r="K15" s="49"/>
      <c r="M15" s="7"/>
    </row>
    <row r="16" spans="1:13" ht="30" customHeight="1">
      <c r="A16" s="159" t="s">
        <v>11</v>
      </c>
      <c r="B16" s="71">
        <v>1870.128</v>
      </c>
      <c r="C16" s="89">
        <v>0.0011754418604651162</v>
      </c>
      <c r="D16" s="89">
        <v>0.01308141246551474</v>
      </c>
      <c r="E16" s="71"/>
      <c r="F16" s="71">
        <v>1528.7339999999997</v>
      </c>
      <c r="G16" s="89">
        <v>0.0009608636077938402</v>
      </c>
      <c r="H16" s="89">
        <v>0.011889615408663392</v>
      </c>
      <c r="I16" s="86">
        <v>0.8174488591155257</v>
      </c>
      <c r="J16" s="7"/>
      <c r="K16" s="49"/>
      <c r="M16" s="7"/>
    </row>
    <row r="17" spans="1:13" ht="24" customHeight="1">
      <c r="A17" s="157" t="s">
        <v>12</v>
      </c>
      <c r="B17" s="72">
        <v>1072.8</v>
      </c>
      <c r="C17" s="90">
        <v>0.0006742928975487115</v>
      </c>
      <c r="D17" s="90">
        <v>0.007504159765002296</v>
      </c>
      <c r="E17" s="73"/>
      <c r="F17" s="73">
        <v>707.7069999999997</v>
      </c>
      <c r="G17" s="90">
        <v>0.00044481898177246994</v>
      </c>
      <c r="H17" s="90">
        <v>0.0055041387527319605</v>
      </c>
      <c r="I17" s="86">
        <v>0.6596821401938848</v>
      </c>
      <c r="J17" s="7"/>
      <c r="K17" s="49"/>
      <c r="M17" s="7"/>
    </row>
    <row r="18" spans="1:13" ht="23.25" customHeight="1">
      <c r="A18" s="74" t="s">
        <v>13</v>
      </c>
      <c r="B18" s="70">
        <v>43929.52099999999</v>
      </c>
      <c r="C18" s="88">
        <v>0.027611263984915143</v>
      </c>
      <c r="D18" s="88">
        <v>0.3072838776883141</v>
      </c>
      <c r="E18" s="70">
        <v>0</v>
      </c>
      <c r="F18" s="70">
        <v>37888.38945199999</v>
      </c>
      <c r="G18" s="88">
        <v>0.023814198272784404</v>
      </c>
      <c r="H18" s="88">
        <v>0.29467414150397564</v>
      </c>
      <c r="I18" s="86">
        <v>0.8624812788648434</v>
      </c>
      <c r="J18" s="7"/>
      <c r="K18" s="49"/>
      <c r="M18" s="7"/>
    </row>
    <row r="19" spans="1:13" ht="20.25" customHeight="1">
      <c r="A19" s="158" t="s">
        <v>14</v>
      </c>
      <c r="B19" s="71">
        <v>27785.653</v>
      </c>
      <c r="C19" s="89">
        <v>0.017464269641734757</v>
      </c>
      <c r="D19" s="89">
        <v>0.19435866823910825</v>
      </c>
      <c r="E19" s="71"/>
      <c r="F19" s="71">
        <v>22841.885999999995</v>
      </c>
      <c r="G19" s="89">
        <v>0.014356936517913258</v>
      </c>
      <c r="H19" s="89">
        <v>0.17765107582387296</v>
      </c>
      <c r="I19" s="86">
        <v>0.8220748312087536</v>
      </c>
      <c r="J19" s="7"/>
      <c r="K19" s="49"/>
      <c r="M19" s="7"/>
    </row>
    <row r="20" spans="1:13" ht="18" customHeight="1">
      <c r="A20" s="158" t="s">
        <v>15</v>
      </c>
      <c r="B20" s="71">
        <v>9435.785</v>
      </c>
      <c r="C20" s="89">
        <v>0.005930725958516656</v>
      </c>
      <c r="D20" s="89">
        <v>0.06600264555202479</v>
      </c>
      <c r="E20" s="71"/>
      <c r="F20" s="71">
        <v>9537.499999999998</v>
      </c>
      <c r="G20" s="89">
        <v>0.0059946574481458195</v>
      </c>
      <c r="H20" s="89">
        <v>0.07417719953904807</v>
      </c>
      <c r="I20" s="86">
        <v>1.0107797072527616</v>
      </c>
      <c r="J20" s="7"/>
      <c r="K20" s="49"/>
      <c r="M20" s="7"/>
    </row>
    <row r="21" spans="1:13" s="11" customFormat="1" ht="15.75">
      <c r="A21" s="75" t="s">
        <v>16</v>
      </c>
      <c r="B21" s="71">
        <v>5174.393999999999</v>
      </c>
      <c r="C21" s="89">
        <v>0.003252290383406662</v>
      </c>
      <c r="D21" s="89">
        <v>0.03619451832873721</v>
      </c>
      <c r="E21" s="71"/>
      <c r="F21" s="71">
        <v>3849.907452</v>
      </c>
      <c r="G21" s="89">
        <v>0.0024198035524827153</v>
      </c>
      <c r="H21" s="89">
        <v>0.02994236993697218</v>
      </c>
      <c r="I21" s="86">
        <v>0.7440305960466096</v>
      </c>
      <c r="J21" s="7"/>
      <c r="K21" s="49"/>
      <c r="M21" s="7"/>
    </row>
    <row r="22" spans="1:13" ht="45" customHeight="1">
      <c r="A22" s="75" t="s">
        <v>17</v>
      </c>
      <c r="B22" s="71">
        <v>1533.689</v>
      </c>
      <c r="C22" s="89">
        <v>0.000963978001257071</v>
      </c>
      <c r="D22" s="89">
        <v>0.010728045568443891</v>
      </c>
      <c r="E22" s="71"/>
      <c r="F22" s="71">
        <v>1659.0959999999998</v>
      </c>
      <c r="G22" s="89">
        <v>0.0010428007542426145</v>
      </c>
      <c r="H22" s="89">
        <v>0.012903496204082463</v>
      </c>
      <c r="I22" s="86">
        <v>1.0817682072441022</v>
      </c>
      <c r="J22" s="7"/>
      <c r="K22" s="49"/>
      <c r="M22" s="7"/>
    </row>
    <row r="23" spans="1:13" s="9" customFormat="1" ht="45" customHeight="1">
      <c r="A23" s="74" t="s">
        <v>18</v>
      </c>
      <c r="B23" s="73">
        <v>562.164</v>
      </c>
      <c r="C23" s="90">
        <v>0.00035334003771213073</v>
      </c>
      <c r="D23" s="90">
        <v>0.003932297231667366</v>
      </c>
      <c r="E23" s="73"/>
      <c r="F23" s="73">
        <v>452.925</v>
      </c>
      <c r="G23" s="90">
        <v>0.00028467944688874923</v>
      </c>
      <c r="H23" s="90">
        <v>0.0035225906266027106</v>
      </c>
      <c r="I23" s="86">
        <v>0.805681260272803</v>
      </c>
      <c r="J23" s="7"/>
      <c r="K23" s="49"/>
      <c r="M23" s="7"/>
    </row>
    <row r="24" spans="1:11" s="9" customFormat="1" ht="17.25" customHeight="1">
      <c r="A24" s="76" t="s">
        <v>19</v>
      </c>
      <c r="B24" s="73">
        <v>326.239</v>
      </c>
      <c r="C24" s="90">
        <v>0.0002050527969830295</v>
      </c>
      <c r="D24" s="90">
        <v>0.002282018621900246</v>
      </c>
      <c r="E24" s="73"/>
      <c r="F24" s="73">
        <v>297.602</v>
      </c>
      <c r="G24" s="90">
        <v>0.00018705342551854178</v>
      </c>
      <c r="H24" s="90">
        <v>0.0023145775032471596</v>
      </c>
      <c r="I24" s="86">
        <v>0.9122207951838989</v>
      </c>
      <c r="J24" s="7"/>
      <c r="K24" s="49"/>
    </row>
    <row r="25" spans="1:13" s="9" customFormat="1" ht="18" customHeight="1">
      <c r="A25" s="77" t="s">
        <v>20</v>
      </c>
      <c r="B25" s="73">
        <v>41019.136000000006</v>
      </c>
      <c r="C25" s="90">
        <v>0.025781983658076685</v>
      </c>
      <c r="D25" s="90">
        <v>0.2869259414302361</v>
      </c>
      <c r="E25" s="73"/>
      <c r="F25" s="73">
        <v>39833.03823</v>
      </c>
      <c r="G25" s="90">
        <v>0.025036479088623505</v>
      </c>
      <c r="H25" s="90">
        <v>0.30979850328002523</v>
      </c>
      <c r="I25" s="86">
        <v>0.9710842819800005</v>
      </c>
      <c r="J25" s="7"/>
      <c r="K25" s="49"/>
      <c r="M25" s="7"/>
    </row>
    <row r="26" spans="1:13" s="9" customFormat="1" ht="18.75" customHeight="1">
      <c r="A26" s="78" t="s">
        <v>21</v>
      </c>
      <c r="B26" s="73">
        <v>14192.773252000003</v>
      </c>
      <c r="C26" s="90">
        <v>0.008920662006285357</v>
      </c>
      <c r="D26" s="90">
        <v>0.09927744033506637</v>
      </c>
      <c r="E26" s="73"/>
      <c r="F26" s="73">
        <v>12441.12981885</v>
      </c>
      <c r="G26" s="90">
        <v>0.007819691903739786</v>
      </c>
      <c r="H26" s="90">
        <v>0.09675996530160288</v>
      </c>
      <c r="I26" s="86">
        <v>0.876582018041952</v>
      </c>
      <c r="J26" s="7"/>
      <c r="K26" s="49"/>
      <c r="M26" s="7"/>
    </row>
    <row r="27" spans="1:13" s="9" customFormat="1" ht="15.75">
      <c r="A27" s="151" t="s">
        <v>22</v>
      </c>
      <c r="B27" s="73">
        <v>277.61699999999996</v>
      </c>
      <c r="C27" s="90">
        <v>0.00017449214330609678</v>
      </c>
      <c r="D27" s="90">
        <v>0.0019419111870624926</v>
      </c>
      <c r="E27" s="73"/>
      <c r="F27" s="73">
        <v>309.382</v>
      </c>
      <c r="G27" s="90">
        <v>0.00019445757385292269</v>
      </c>
      <c r="H27" s="90">
        <v>0.0024061955803711425</v>
      </c>
      <c r="I27" s="86">
        <v>1.1144202264270562</v>
      </c>
      <c r="J27" s="7"/>
      <c r="K27" s="49"/>
      <c r="M27" s="7"/>
    </row>
    <row r="28" spans="1:15" s="9" customFormat="1" ht="18" customHeight="1">
      <c r="A28" s="151" t="s">
        <v>23</v>
      </c>
      <c r="B28" s="73">
        <v>1.629</v>
      </c>
      <c r="C28" s="90">
        <v>1.0238843494657448E-06</v>
      </c>
      <c r="D28" s="90">
        <v>1.1394739240481674E-05</v>
      </c>
      <c r="E28" s="73"/>
      <c r="F28" s="73">
        <v>0</v>
      </c>
      <c r="G28" s="90">
        <v>0</v>
      </c>
      <c r="H28" s="90">
        <v>0</v>
      </c>
      <c r="I28" s="86">
        <v>0</v>
      </c>
      <c r="J28" s="7"/>
      <c r="K28" s="49"/>
      <c r="M28" s="7"/>
      <c r="N28" s="42"/>
      <c r="O28" s="42"/>
    </row>
    <row r="29" spans="1:13" s="9" customFormat="1" ht="30" customHeight="1">
      <c r="A29" s="151" t="s">
        <v>24</v>
      </c>
      <c r="B29" s="73">
        <v>1042.365</v>
      </c>
      <c r="C29" s="90">
        <v>0.0006551634192331866</v>
      </c>
      <c r="D29" s="90">
        <v>0.0072912691027653045</v>
      </c>
      <c r="E29" s="73"/>
      <c r="F29" s="73">
        <v>849.0212059999999</v>
      </c>
      <c r="G29" s="90">
        <v>0.0005336399786297925</v>
      </c>
      <c r="H29" s="90">
        <v>0.006603199518778006</v>
      </c>
      <c r="I29" s="86">
        <v>0.8145143073683402</v>
      </c>
      <c r="J29" s="7"/>
      <c r="K29" s="49"/>
      <c r="M29" s="7"/>
    </row>
    <row r="30" spans="1:13" s="9" customFormat="1" ht="30">
      <c r="A30" s="151" t="s">
        <v>25</v>
      </c>
      <c r="B30" s="70"/>
      <c r="C30" s="90">
        <v>0</v>
      </c>
      <c r="D30" s="90">
        <v>0</v>
      </c>
      <c r="E30" s="73"/>
      <c r="F30" s="73">
        <v>-80.61400000000003</v>
      </c>
      <c r="G30" s="90">
        <v>-5.0668761785040874E-05</v>
      </c>
      <c r="H30" s="90">
        <v>-0.0006269694116530353</v>
      </c>
      <c r="I30" s="86"/>
      <c r="J30" s="7"/>
      <c r="K30" s="49"/>
      <c r="M30" s="7"/>
    </row>
    <row r="31" spans="1:13" ht="49.5" customHeight="1">
      <c r="A31" s="151" t="s">
        <v>85</v>
      </c>
      <c r="B31" s="70"/>
      <c r="C31" s="90">
        <v>0</v>
      </c>
      <c r="D31" s="90">
        <v>0</v>
      </c>
      <c r="E31" s="73"/>
      <c r="F31" s="73">
        <v>24.528</v>
      </c>
      <c r="G31" s="90">
        <v>1.5416719044626022E-05</v>
      </c>
      <c r="H31" s="90">
        <v>0.00019076470252097206</v>
      </c>
      <c r="I31" s="86"/>
      <c r="J31" s="7"/>
      <c r="K31" s="49"/>
      <c r="M31" s="7"/>
    </row>
    <row r="32" spans="1:13" ht="45.75" customHeight="1">
      <c r="A32" s="151" t="s">
        <v>84</v>
      </c>
      <c r="B32" s="70">
        <v>12242.528687499998</v>
      </c>
      <c r="C32" s="90">
        <v>0.007694864039912004</v>
      </c>
      <c r="D32" s="90">
        <v>0.08563561819409382</v>
      </c>
      <c r="E32" s="70"/>
      <c r="F32" s="79">
        <v>11259.181867999998</v>
      </c>
      <c r="G32" s="90">
        <v>0.007076795642991828</v>
      </c>
      <c r="H32" s="90">
        <v>0.0875674526940045</v>
      </c>
      <c r="I32" s="86">
        <v>0.9196778014901424</v>
      </c>
      <c r="J32" s="7"/>
      <c r="K32" s="49"/>
      <c r="M32" s="7"/>
    </row>
    <row r="33" spans="1:13" ht="45.75" customHeight="1">
      <c r="A33" s="151" t="s">
        <v>148</v>
      </c>
      <c r="B33" s="70">
        <v>3444.346</v>
      </c>
      <c r="C33" s="90">
        <v>0.0021648937774984287</v>
      </c>
      <c r="D33" s="90">
        <v>0.024092955508898766</v>
      </c>
      <c r="E33" s="70"/>
      <c r="F33" s="79">
        <v>215.1779999999988</v>
      </c>
      <c r="G33" s="90">
        <v>0.00013524701445631604</v>
      </c>
      <c r="H33" s="90">
        <v>0.0016735309507117377</v>
      </c>
      <c r="I33" s="86">
        <v>0.06247281777150112</v>
      </c>
      <c r="J33" s="7"/>
      <c r="K33" s="49"/>
      <c r="M33" s="7"/>
    </row>
    <row r="34" spans="1:13" s="9" customFormat="1" ht="33" customHeight="1">
      <c r="A34" s="160" t="s">
        <v>26</v>
      </c>
      <c r="B34" s="161">
        <v>154185.6682825</v>
      </c>
      <c r="C34" s="162">
        <v>0.09691116799654306</v>
      </c>
      <c r="D34" s="162">
        <v>1</v>
      </c>
      <c r="E34" s="161"/>
      <c r="F34" s="161">
        <v>143040.78385550997</v>
      </c>
      <c r="G34" s="162">
        <v>0.08990621235418603</v>
      </c>
      <c r="H34" s="162">
        <v>1</v>
      </c>
      <c r="I34" s="162">
        <v>0.9277177668253167</v>
      </c>
      <c r="J34" s="7"/>
      <c r="K34" s="8"/>
      <c r="M34" s="7"/>
    </row>
    <row r="35" spans="1:13" s="9" customFormat="1" ht="19.5" customHeight="1">
      <c r="A35" s="80" t="s">
        <v>27</v>
      </c>
      <c r="B35" s="81">
        <v>144239.2162825</v>
      </c>
      <c r="C35" s="91">
        <v>0.09065946969358894</v>
      </c>
      <c r="D35" s="91">
        <v>0.9354904245589413</v>
      </c>
      <c r="E35" s="81"/>
      <c r="F35" s="81">
        <v>134275.55313450997</v>
      </c>
      <c r="G35" s="91">
        <v>0.08439695357291639</v>
      </c>
      <c r="H35" s="91">
        <v>0.9387221568230916</v>
      </c>
      <c r="I35" s="85">
        <v>0.9309226477737117</v>
      </c>
      <c r="J35" s="7"/>
      <c r="K35" s="8"/>
      <c r="M35" s="7"/>
    </row>
    <row r="36" spans="1:13" ht="19.5" customHeight="1">
      <c r="A36" s="152" t="s">
        <v>28</v>
      </c>
      <c r="B36" s="83">
        <v>33503.570640000005</v>
      </c>
      <c r="C36" s="89">
        <v>0.02105818393463231</v>
      </c>
      <c r="D36" s="89">
        <v>0.21729367595057242</v>
      </c>
      <c r="E36" s="82"/>
      <c r="F36" s="84">
        <v>32537.892359999998</v>
      </c>
      <c r="G36" s="89">
        <v>0.020451220842237584</v>
      </c>
      <c r="H36" s="89">
        <v>0.22747283315272904</v>
      </c>
      <c r="I36" s="87">
        <v>0.9711768548380607</v>
      </c>
      <c r="J36" s="7"/>
      <c r="K36" s="8"/>
      <c r="M36" s="7"/>
    </row>
    <row r="37" spans="1:13" ht="17.25" customHeight="1">
      <c r="A37" s="152" t="s">
        <v>29</v>
      </c>
      <c r="B37" s="83">
        <v>17832.6484625</v>
      </c>
      <c r="C37" s="89">
        <v>0.0112084528362665</v>
      </c>
      <c r="D37" s="89">
        <v>0.11565697811697326</v>
      </c>
      <c r="E37" s="82"/>
      <c r="F37" s="84">
        <v>18576.710113</v>
      </c>
      <c r="G37" s="89">
        <v>0.011676122006913892</v>
      </c>
      <c r="H37" s="89">
        <v>0.12987002456421745</v>
      </c>
      <c r="I37" s="87">
        <v>1.0417246855992635</v>
      </c>
      <c r="J37" s="7"/>
      <c r="K37" s="8"/>
      <c r="M37" s="7"/>
    </row>
    <row r="38" spans="1:13" ht="19.5" customHeight="1">
      <c r="A38" s="152" t="s">
        <v>30</v>
      </c>
      <c r="B38" s="83">
        <v>7689.60528</v>
      </c>
      <c r="C38" s="89">
        <v>0.004833189993714644</v>
      </c>
      <c r="D38" s="89">
        <v>0.049872373779325935</v>
      </c>
      <c r="E38" s="82"/>
      <c r="F38" s="84">
        <v>6830.695603509999</v>
      </c>
      <c r="G38" s="89">
        <v>0.004293334760219987</v>
      </c>
      <c r="H38" s="89">
        <v>0.04775348274384389</v>
      </c>
      <c r="I38" s="87">
        <v>0.8883025012058876</v>
      </c>
      <c r="J38" s="7"/>
      <c r="K38" s="8"/>
      <c r="M38" s="7"/>
    </row>
    <row r="39" spans="1:13" ht="19.5" customHeight="1">
      <c r="A39" s="152" t="s">
        <v>31</v>
      </c>
      <c r="B39" s="83">
        <v>4478.575</v>
      </c>
      <c r="C39" s="89">
        <v>0.0028149434318038968</v>
      </c>
      <c r="D39" s="89">
        <v>0.029046636110136546</v>
      </c>
      <c r="E39" s="82"/>
      <c r="F39" s="84">
        <v>3928.935</v>
      </c>
      <c r="G39" s="89">
        <v>0.0024694751728472656</v>
      </c>
      <c r="H39" s="89">
        <v>0.027467236225220504</v>
      </c>
      <c r="I39" s="87">
        <v>0.8772734630993118</v>
      </c>
      <c r="J39" s="7"/>
      <c r="K39" s="8"/>
      <c r="M39" s="7"/>
    </row>
    <row r="40" spans="1:13" ht="18.75" customHeight="1">
      <c r="A40" s="153" t="s">
        <v>32</v>
      </c>
      <c r="B40" s="83">
        <v>676.9329000000016</v>
      </c>
      <c r="C40" s="89">
        <v>0.0004254763670647402</v>
      </c>
      <c r="D40" s="89">
        <v>0.004390374978040895</v>
      </c>
      <c r="E40" s="83"/>
      <c r="F40" s="84">
        <v>574.5256610000097</v>
      </c>
      <c r="G40" s="89">
        <v>0.00036110978064111233</v>
      </c>
      <c r="H40" s="89">
        <v>0.0040165164473676</v>
      </c>
      <c r="I40" s="87">
        <v>0.8487187740468934</v>
      </c>
      <c r="J40" s="7"/>
      <c r="K40" s="8"/>
      <c r="M40" s="7"/>
    </row>
    <row r="41" spans="1:13" ht="15.75" customHeight="1">
      <c r="A41" s="153" t="s">
        <v>33</v>
      </c>
      <c r="B41" s="83">
        <v>8018.092</v>
      </c>
      <c r="C41" s="89">
        <v>0.005039655562539283</v>
      </c>
      <c r="D41" s="89">
        <v>0.05200283586220996</v>
      </c>
      <c r="E41" s="83"/>
      <c r="F41" s="84">
        <v>6840.503951999999</v>
      </c>
      <c r="G41" s="89">
        <v>0.004299499655562538</v>
      </c>
      <c r="H41" s="89">
        <v>0.04782205303705417</v>
      </c>
      <c r="I41" s="87">
        <v>0.8531336322905748</v>
      </c>
      <c r="J41" s="7"/>
      <c r="K41" s="8"/>
      <c r="M41" s="7"/>
    </row>
    <row r="42" spans="1:13" ht="28.5" customHeight="1">
      <c r="A42" s="153" t="s">
        <v>34</v>
      </c>
      <c r="B42" s="83">
        <v>1793.2319999999995</v>
      </c>
      <c r="C42" s="89">
        <v>0.0011271099937146445</v>
      </c>
      <c r="D42" s="89">
        <v>0.011630341652211332</v>
      </c>
      <c r="E42" s="82"/>
      <c r="F42" s="84">
        <v>1257.400287</v>
      </c>
      <c r="G42" s="89">
        <v>0.0007903207335009428</v>
      </c>
      <c r="H42" s="89">
        <v>0.008790501933141948</v>
      </c>
      <c r="I42" s="87">
        <v>0.7011921976632138</v>
      </c>
      <c r="J42" s="7"/>
      <c r="K42" s="8"/>
      <c r="M42" s="7"/>
    </row>
    <row r="43" spans="1:13" ht="17.25" customHeight="1">
      <c r="A43" s="153" t="s">
        <v>35</v>
      </c>
      <c r="B43" s="83">
        <v>47191.671</v>
      </c>
      <c r="C43" s="89">
        <v>0.029661641106222502</v>
      </c>
      <c r="D43" s="89">
        <v>0.3060704118980443</v>
      </c>
      <c r="E43" s="83"/>
      <c r="F43" s="84">
        <v>47243.11153999999</v>
      </c>
      <c r="G43" s="89">
        <v>0.029693973312382143</v>
      </c>
      <c r="H43" s="89">
        <v>0.33027721371914287</v>
      </c>
      <c r="I43" s="87">
        <v>1.0010900342986369</v>
      </c>
      <c r="J43" s="7"/>
      <c r="K43" s="8"/>
      <c r="M43" s="7"/>
    </row>
    <row r="44" spans="1:13" ht="45">
      <c r="A44" s="153" t="s">
        <v>86</v>
      </c>
      <c r="B44" s="83">
        <v>13576.216</v>
      </c>
      <c r="C44" s="89">
        <v>0.008533133878064111</v>
      </c>
      <c r="D44" s="89">
        <v>0.08805108899697194</v>
      </c>
      <c r="E44" s="83"/>
      <c r="F44" s="84">
        <v>12698.211917</v>
      </c>
      <c r="G44" s="89">
        <v>0.007981277131992457</v>
      </c>
      <c r="H44" s="89">
        <v>0.08877336641154641</v>
      </c>
      <c r="I44" s="87">
        <v>0.9353277759428695</v>
      </c>
      <c r="J44" s="7"/>
      <c r="K44" s="8"/>
      <c r="M44" s="7"/>
    </row>
    <row r="45" spans="1:13" ht="19.5" customHeight="1">
      <c r="A45" s="153" t="s">
        <v>36</v>
      </c>
      <c r="B45" s="83">
        <v>2558.637</v>
      </c>
      <c r="C45" s="89">
        <v>0.0016081942174732873</v>
      </c>
      <c r="D45" s="89">
        <v>0.016594518988055678</v>
      </c>
      <c r="E45" s="83"/>
      <c r="F45" s="84">
        <v>2758.1290000000004</v>
      </c>
      <c r="G45" s="89">
        <v>0.0017335820238843498</v>
      </c>
      <c r="H45" s="89">
        <v>0.019282116090653376</v>
      </c>
      <c r="I45" s="87">
        <v>1.0779680744083666</v>
      </c>
      <c r="J45" s="7"/>
      <c r="K45" s="8"/>
      <c r="M45" s="7"/>
    </row>
    <row r="46" spans="1:13" ht="45">
      <c r="A46" s="153" t="s">
        <v>149</v>
      </c>
      <c r="B46" s="83">
        <v>4066.2019999999998</v>
      </c>
      <c r="C46" s="89">
        <v>0.002555752357008171</v>
      </c>
      <c r="D46" s="89">
        <v>0.026372113863072394</v>
      </c>
      <c r="E46" s="83"/>
      <c r="F46" s="84">
        <v>255.08000000000004</v>
      </c>
      <c r="G46" s="89">
        <v>0.00016032683846637337</v>
      </c>
      <c r="H46" s="89">
        <v>0.0017832676326610768</v>
      </c>
      <c r="I46" s="87">
        <v>0.06273175803858246</v>
      </c>
      <c r="J46" s="7"/>
      <c r="K46" s="8"/>
      <c r="M46" s="7"/>
    </row>
    <row r="47" spans="1:13" ht="30">
      <c r="A47" s="153" t="s">
        <v>151</v>
      </c>
      <c r="B47" s="83">
        <v>2121.059</v>
      </c>
      <c r="C47" s="89">
        <v>0.0013331609050911378</v>
      </c>
      <c r="D47" s="89">
        <v>0.013756524997600827</v>
      </c>
      <c r="E47" s="83"/>
      <c r="F47" s="84">
        <v>580.095</v>
      </c>
      <c r="G47" s="89">
        <v>0.000364610307982401</v>
      </c>
      <c r="H47" s="89">
        <v>0.004055451769517513</v>
      </c>
      <c r="I47" s="87">
        <v>0.27349309943759226</v>
      </c>
      <c r="J47" s="7"/>
      <c r="K47" s="8"/>
      <c r="M47" s="7"/>
    </row>
    <row r="48" spans="1:13" ht="17.25" customHeight="1">
      <c r="A48" s="153" t="s">
        <v>150</v>
      </c>
      <c r="B48" s="83">
        <v>283.585</v>
      </c>
      <c r="C48" s="89">
        <v>0.00017824324324324322</v>
      </c>
      <c r="D48" s="89">
        <v>0.0018392435766495085</v>
      </c>
      <c r="E48" s="82"/>
      <c r="F48" s="84">
        <v>0</v>
      </c>
      <c r="G48" s="89">
        <v>0</v>
      </c>
      <c r="H48" s="89">
        <v>0</v>
      </c>
      <c r="I48" s="87">
        <v>0</v>
      </c>
      <c r="J48" s="7"/>
      <c r="K48" s="8"/>
      <c r="M48" s="7"/>
    </row>
    <row r="49" spans="1:13" ht="34.5" customHeight="1">
      <c r="A49" s="153" t="s">
        <v>37</v>
      </c>
      <c r="B49" s="83">
        <v>449.19</v>
      </c>
      <c r="C49" s="89">
        <v>0.0002823318667504714</v>
      </c>
      <c r="D49" s="89">
        <v>0.0029133057890762654</v>
      </c>
      <c r="E49" s="82"/>
      <c r="F49" s="84">
        <v>194.262701</v>
      </c>
      <c r="G49" s="89">
        <v>0.0001221010062853551</v>
      </c>
      <c r="H49" s="89">
        <v>0.0013580930959958307</v>
      </c>
      <c r="I49" s="87">
        <v>0.43247334312874286</v>
      </c>
      <c r="J49" s="7"/>
      <c r="K49" s="8"/>
      <c r="M49" s="7"/>
    </row>
    <row r="50" spans="1:13" s="9" customFormat="1" ht="18.75" customHeight="1">
      <c r="A50" s="153" t="s">
        <v>38</v>
      </c>
      <c r="B50" s="83">
        <v>9946.452000000003</v>
      </c>
      <c r="C50" s="89">
        <v>0.006251698302954118</v>
      </c>
      <c r="D50" s="89">
        <v>0.06450957544105881</v>
      </c>
      <c r="E50" s="82"/>
      <c r="F50" s="84">
        <v>9168.160188999998</v>
      </c>
      <c r="G50" s="89">
        <v>0.0057625142608422365</v>
      </c>
      <c r="H50" s="89">
        <v>0.06409472838362693</v>
      </c>
      <c r="I50" s="87">
        <v>0.9217518155217554</v>
      </c>
      <c r="J50" s="7"/>
      <c r="K50" s="8"/>
      <c r="M50" s="7"/>
    </row>
    <row r="51" spans="1:13" s="9" customFormat="1" ht="30">
      <c r="A51" s="154" t="s">
        <v>128</v>
      </c>
      <c r="B51" s="82"/>
      <c r="C51" s="92"/>
      <c r="D51" s="92"/>
      <c r="E51" s="82"/>
      <c r="F51" s="84">
        <v>-402.92946800000004</v>
      </c>
      <c r="G51" s="89">
        <v>-0.00025325547957259586</v>
      </c>
      <c r="H51" s="89">
        <v>-0.002816885206718469</v>
      </c>
      <c r="I51" s="87"/>
      <c r="J51" s="7"/>
      <c r="K51" s="8"/>
      <c r="M51" s="7"/>
    </row>
    <row r="52" spans="1:13" s="6" customFormat="1" ht="21" customHeight="1" thickBot="1">
      <c r="A52" s="166" t="s">
        <v>39</v>
      </c>
      <c r="B52" s="167">
        <v>-11224.959342999995</v>
      </c>
      <c r="C52" s="168">
        <v>-0.007055285570710242</v>
      </c>
      <c r="D52" s="169">
        <v>0</v>
      </c>
      <c r="E52" s="167">
        <v>0</v>
      </c>
      <c r="F52" s="167">
        <v>-14463.538296659972</v>
      </c>
      <c r="G52" s="168">
        <v>-0.009090847452331852</v>
      </c>
      <c r="H52" s="169">
        <v>0</v>
      </c>
      <c r="I52" s="170">
        <v>1.2885158738396312</v>
      </c>
      <c r="J52" s="7"/>
      <c r="K52" s="8"/>
      <c r="M52" s="7"/>
    </row>
    <row r="53" spans="1:13" ht="15.75" customHeight="1">
      <c r="A53" s="197" t="s">
        <v>162</v>
      </c>
      <c r="B53" s="197"/>
      <c r="C53" s="197"/>
      <c r="D53" s="197"/>
      <c r="E53" s="197"/>
      <c r="F53" s="197"/>
      <c r="G53" s="30"/>
      <c r="H53" s="30"/>
      <c r="I53" s="31"/>
      <c r="K53" s="8"/>
      <c r="M53" s="7"/>
    </row>
    <row r="54" spans="1:13" ht="15" customHeight="1">
      <c r="A54" s="197" t="s">
        <v>167</v>
      </c>
      <c r="B54" s="197"/>
      <c r="C54" s="197"/>
      <c r="D54" s="197"/>
      <c r="E54" s="197"/>
      <c r="F54" s="197"/>
      <c r="G54" s="23"/>
      <c r="H54" s="23"/>
      <c r="I54" s="24"/>
      <c r="K54" s="8"/>
      <c r="M54" s="7"/>
    </row>
    <row r="55" spans="1:13" ht="19.5" customHeight="1">
      <c r="A55" s="14"/>
      <c r="B55" s="14"/>
      <c r="C55" s="43"/>
      <c r="D55" s="11"/>
      <c r="E55" s="11"/>
      <c r="F55" s="11"/>
      <c r="G55" s="43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1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E33" sqref="E33"/>
    </sheetView>
  </sheetViews>
  <sheetFormatPr defaultColWidth="9.140625" defaultRowHeight="12.75"/>
  <cols>
    <col min="1" max="1" width="54.00390625" style="17" customWidth="1"/>
    <col min="2" max="6" width="14.57421875" style="17" customWidth="1"/>
    <col min="7" max="7" width="14.140625" style="17" customWidth="1"/>
    <col min="8" max="9" width="12.00390625" style="17" hidden="1" customWidth="1"/>
    <col min="10" max="10" width="10.421875" style="17" hidden="1" customWidth="1"/>
    <col min="11" max="11" width="12.421875" style="17" hidden="1" customWidth="1"/>
    <col min="12" max="12" width="10.00390625" style="17" hidden="1" customWidth="1"/>
    <col min="13" max="13" width="9.57421875" style="17" bestFit="1" customWidth="1"/>
    <col min="14" max="16384" width="9.140625" style="17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12.75">
      <c r="A2" s="54"/>
      <c r="B2" s="54"/>
      <c r="C2" s="54"/>
      <c r="D2" s="54"/>
      <c r="E2" s="54"/>
      <c r="F2" s="54"/>
      <c r="G2" s="134" t="s">
        <v>51</v>
      </c>
      <c r="H2" s="54"/>
      <c r="I2" s="54"/>
      <c r="J2" s="54"/>
      <c r="K2" s="54"/>
      <c r="L2" s="54" t="s">
        <v>51</v>
      </c>
      <c r="M2" s="44"/>
      <c r="N2" s="44"/>
      <c r="O2" s="44"/>
      <c r="P2" s="44"/>
      <c r="Q2" s="44"/>
      <c r="R2" s="44"/>
      <c r="S2" s="44"/>
      <c r="T2" s="44"/>
    </row>
    <row r="3" spans="1:20" ht="24.75" customHeight="1">
      <c r="A3" s="204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44"/>
      <c r="N3" s="44"/>
      <c r="O3" s="44"/>
      <c r="P3" s="44"/>
      <c r="Q3" s="44"/>
      <c r="R3" s="44"/>
      <c r="S3" s="44"/>
      <c r="T3" s="44"/>
    </row>
    <row r="4" spans="1:20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4"/>
      <c r="N4" s="44"/>
      <c r="O4" s="44"/>
      <c r="P4" s="44"/>
      <c r="Q4" s="44"/>
      <c r="R4" s="44"/>
      <c r="S4" s="44"/>
      <c r="T4" s="44"/>
    </row>
    <row r="5" spans="1:20" ht="15.75" thickBot="1">
      <c r="A5" s="145"/>
      <c r="B5" s="145"/>
      <c r="C5" s="145"/>
      <c r="D5" s="145"/>
      <c r="E5" s="145"/>
      <c r="F5" s="145"/>
      <c r="G5" s="146" t="s">
        <v>79</v>
      </c>
      <c r="H5" s="124"/>
      <c r="I5" s="124"/>
      <c r="J5" s="124"/>
      <c r="K5" s="124" t="s">
        <v>53</v>
      </c>
      <c r="L5" s="124"/>
      <c r="M5" s="44"/>
      <c r="N5" s="44"/>
      <c r="O5" s="44"/>
      <c r="P5" s="44"/>
      <c r="Q5" s="44"/>
      <c r="R5" s="44"/>
      <c r="S5" s="44"/>
      <c r="T5" s="44"/>
    </row>
    <row r="6" spans="1:20" s="18" customFormat="1" ht="61.5" thickBot="1" thickTop="1">
      <c r="A6" s="143" t="s">
        <v>54</v>
      </c>
      <c r="B6" s="143" t="s">
        <v>154</v>
      </c>
      <c r="C6" s="143" t="s">
        <v>155</v>
      </c>
      <c r="D6" s="143" t="s">
        <v>168</v>
      </c>
      <c r="E6" s="143" t="s">
        <v>169</v>
      </c>
      <c r="F6" s="143" t="s">
        <v>170</v>
      </c>
      <c r="G6" s="144" t="s">
        <v>166</v>
      </c>
      <c r="H6" s="125" t="s">
        <v>55</v>
      </c>
      <c r="I6" s="126" t="s">
        <v>56</v>
      </c>
      <c r="J6" s="126" t="s">
        <v>57</v>
      </c>
      <c r="K6" s="126" t="s">
        <v>58</v>
      </c>
      <c r="L6" s="126" t="s">
        <v>59</v>
      </c>
      <c r="M6" s="45"/>
      <c r="N6" s="45"/>
      <c r="O6" s="45"/>
      <c r="P6" s="45"/>
      <c r="Q6" s="45"/>
      <c r="R6" s="45"/>
      <c r="S6" s="45"/>
      <c r="T6" s="45"/>
    </row>
    <row r="7" spans="1:20" ht="21" customHeight="1" thickTop="1">
      <c r="A7" s="149" t="s">
        <v>60</v>
      </c>
      <c r="B7" s="150">
        <v>63180.866</v>
      </c>
      <c r="C7" s="150">
        <v>63180.866</v>
      </c>
      <c r="D7" s="150">
        <v>17155.371</v>
      </c>
      <c r="E7" s="150">
        <v>17138.945</v>
      </c>
      <c r="F7" s="150">
        <v>16313.467999999999</v>
      </c>
      <c r="G7" s="185">
        <f>F7/E7</f>
        <v>0.951836183615736</v>
      </c>
      <c r="H7" s="127" t="e">
        <f>+#REF!+D7</f>
        <v>#REF!</v>
      </c>
      <c r="I7" s="128">
        <v>7799.829</v>
      </c>
      <c r="J7" s="128">
        <v>7653.1</v>
      </c>
      <c r="K7" s="129">
        <f aca="true" t="shared" si="0" ref="K7:K13">+I7-J7</f>
        <v>146.72899999999936</v>
      </c>
      <c r="L7" s="130">
        <f aca="true" t="shared" si="1" ref="L7:L14">+J7/I7</f>
        <v>0.9811881773305544</v>
      </c>
      <c r="M7" s="46"/>
      <c r="N7" s="44"/>
      <c r="O7" s="44"/>
      <c r="P7" s="44"/>
      <c r="Q7" s="44"/>
      <c r="R7" s="44"/>
      <c r="S7" s="44"/>
      <c r="T7" s="44"/>
    </row>
    <row r="8" spans="1:20" ht="20.25" customHeight="1">
      <c r="A8" s="149" t="s">
        <v>61</v>
      </c>
      <c r="B8" s="131">
        <v>479.35999999999996</v>
      </c>
      <c r="C8" s="131">
        <v>479.35999999999996</v>
      </c>
      <c r="D8" s="132">
        <v>130.435</v>
      </c>
      <c r="E8" s="132">
        <v>130.435</v>
      </c>
      <c r="F8" s="131">
        <v>122.66700000000002</v>
      </c>
      <c r="G8" s="185">
        <f aca="true" t="shared" si="2" ref="G8:G14">F8/E8</f>
        <v>0.9404454325909458</v>
      </c>
      <c r="H8" s="127" t="e">
        <f>+#REF!+B10</f>
        <v>#REF!</v>
      </c>
      <c r="I8" s="128">
        <v>64.459</v>
      </c>
      <c r="J8" s="128">
        <v>56.1</v>
      </c>
      <c r="K8" s="129">
        <f t="shared" si="0"/>
        <v>8.359000000000002</v>
      </c>
      <c r="L8" s="130">
        <f t="shared" si="1"/>
        <v>0.8703206689523573</v>
      </c>
      <c r="M8" s="46"/>
      <c r="N8" s="44"/>
      <c r="O8" s="44"/>
      <c r="P8" s="44"/>
      <c r="Q8" s="44"/>
      <c r="R8" s="44"/>
      <c r="S8" s="44"/>
      <c r="T8" s="44"/>
    </row>
    <row r="9" spans="1:20" ht="18.75" customHeight="1">
      <c r="A9" s="149" t="s">
        <v>62</v>
      </c>
      <c r="B9" s="131">
        <v>166.043</v>
      </c>
      <c r="C9" s="131">
        <v>166.043</v>
      </c>
      <c r="D9" s="131">
        <v>43.219</v>
      </c>
      <c r="E9" s="131">
        <v>43.219</v>
      </c>
      <c r="F9" s="131">
        <v>45.05</v>
      </c>
      <c r="G9" s="185">
        <f t="shared" si="2"/>
        <v>1.0423656262292047</v>
      </c>
      <c r="H9" s="127" t="e">
        <f>+#REF!+D9</f>
        <v>#REF!</v>
      </c>
      <c r="I9" s="128">
        <v>38.745</v>
      </c>
      <c r="J9" s="128">
        <v>34.5</v>
      </c>
      <c r="K9" s="129">
        <f t="shared" si="0"/>
        <v>4.244999999999997</v>
      </c>
      <c r="L9" s="130">
        <f t="shared" si="1"/>
        <v>0.8904374758033295</v>
      </c>
      <c r="M9" s="46"/>
      <c r="N9" s="44"/>
      <c r="O9" s="44"/>
      <c r="P9" s="44"/>
      <c r="Q9" s="44"/>
      <c r="R9" s="44"/>
      <c r="S9" s="44"/>
      <c r="T9" s="44"/>
    </row>
    <row r="10" spans="1:20" ht="35.25" customHeight="1">
      <c r="A10" s="149" t="s">
        <v>63</v>
      </c>
      <c r="B10" s="133">
        <v>327.276</v>
      </c>
      <c r="C10" s="133">
        <v>327.276</v>
      </c>
      <c r="D10" s="131">
        <v>84.679</v>
      </c>
      <c r="E10" s="131">
        <v>84.679</v>
      </c>
      <c r="F10" s="131">
        <v>78.47399999999999</v>
      </c>
      <c r="G10" s="185">
        <f t="shared" si="2"/>
        <v>0.9267232725941495</v>
      </c>
      <c r="H10" s="127" t="e">
        <f>+#REF!+D10</f>
        <v>#REF!</v>
      </c>
      <c r="I10" s="128">
        <v>62.378</v>
      </c>
      <c r="J10" s="128">
        <v>58.8</v>
      </c>
      <c r="K10" s="129">
        <f t="shared" si="0"/>
        <v>3.578000000000003</v>
      </c>
      <c r="L10" s="130">
        <f t="shared" si="1"/>
        <v>0.9426400333450896</v>
      </c>
      <c r="M10" s="46"/>
      <c r="N10" s="44"/>
      <c r="O10" s="44"/>
      <c r="P10" s="44"/>
      <c r="Q10" s="44"/>
      <c r="R10" s="44"/>
      <c r="S10" s="44"/>
      <c r="T10" s="44"/>
    </row>
    <row r="11" spans="1:20" ht="34.5" customHeight="1">
      <c r="A11" s="149" t="s">
        <v>64</v>
      </c>
      <c r="B11" s="131">
        <v>40091.2</v>
      </c>
      <c r="C11" s="131">
        <v>40091.2</v>
      </c>
      <c r="D11" s="131">
        <v>10246.5</v>
      </c>
      <c r="E11" s="131">
        <v>10246.5</v>
      </c>
      <c r="F11" s="131">
        <v>10228.356</v>
      </c>
      <c r="G11" s="185">
        <f t="shared" si="2"/>
        <v>0.9982292490118577</v>
      </c>
      <c r="H11" s="127" t="e">
        <f>+#REF!+D11</f>
        <v>#REF!</v>
      </c>
      <c r="I11" s="128">
        <v>8640.4</v>
      </c>
      <c r="J11" s="128">
        <v>7983.6</v>
      </c>
      <c r="K11" s="129">
        <f t="shared" si="0"/>
        <v>656.7999999999993</v>
      </c>
      <c r="L11" s="130">
        <f t="shared" si="1"/>
        <v>0.9239850006944124</v>
      </c>
      <c r="M11" s="46"/>
      <c r="N11" s="44"/>
      <c r="O11" s="44"/>
      <c r="P11" s="44"/>
      <c r="Q11" s="44"/>
      <c r="R11" s="44"/>
      <c r="S11" s="44"/>
      <c r="T11" s="44"/>
    </row>
    <row r="12" spans="1:20" ht="35.25" customHeight="1">
      <c r="A12" s="149" t="s">
        <v>65</v>
      </c>
      <c r="B12" s="131">
        <v>22500</v>
      </c>
      <c r="C12" s="131">
        <v>22500</v>
      </c>
      <c r="D12" s="131">
        <v>5625</v>
      </c>
      <c r="E12" s="131">
        <v>5625</v>
      </c>
      <c r="F12" s="131">
        <v>5533.775000000001</v>
      </c>
      <c r="G12" s="185">
        <f t="shared" si="2"/>
        <v>0.9837822222222223</v>
      </c>
      <c r="H12" s="127" t="e">
        <f>+#REF!+D12</f>
        <v>#REF!</v>
      </c>
      <c r="I12" s="128" t="e">
        <f>+D12+#REF!-459.6+29</f>
        <v>#REF!</v>
      </c>
      <c r="J12" s="128">
        <v>3474.3</v>
      </c>
      <c r="K12" s="129" t="e">
        <f t="shared" si="0"/>
        <v>#REF!</v>
      </c>
      <c r="L12" s="130" t="e">
        <f t="shared" si="1"/>
        <v>#REF!</v>
      </c>
      <c r="M12" s="46"/>
      <c r="N12" s="46"/>
      <c r="O12" s="44"/>
      <c r="P12" s="44"/>
      <c r="Q12" s="44"/>
      <c r="R12" s="44"/>
      <c r="S12" s="44"/>
      <c r="T12" s="44"/>
    </row>
    <row r="13" spans="1:20" ht="30">
      <c r="A13" s="149" t="s">
        <v>66</v>
      </c>
      <c r="B13" s="131">
        <v>883.84376</v>
      </c>
      <c r="C13" s="131">
        <v>883.8437600000001</v>
      </c>
      <c r="D13" s="131">
        <v>234.79264</v>
      </c>
      <c r="E13" s="131">
        <v>234.79264</v>
      </c>
      <c r="F13" s="131">
        <v>216.10236</v>
      </c>
      <c r="G13" s="185">
        <f t="shared" si="2"/>
        <v>0.9203966529785601</v>
      </c>
      <c r="H13" s="127" t="e">
        <f>+#REF!+D13</f>
        <v>#REF!</v>
      </c>
      <c r="I13" s="128">
        <v>116.7</v>
      </c>
      <c r="J13" s="128">
        <f>0.2+99.6+0.2</f>
        <v>100</v>
      </c>
      <c r="K13" s="129">
        <f t="shared" si="0"/>
        <v>16.700000000000003</v>
      </c>
      <c r="L13" s="130">
        <f t="shared" si="1"/>
        <v>0.856898029134533</v>
      </c>
      <c r="M13" s="46"/>
      <c r="N13" s="44"/>
      <c r="O13" s="44"/>
      <c r="P13" s="44"/>
      <c r="Q13" s="44"/>
      <c r="R13" s="44"/>
      <c r="S13" s="44"/>
      <c r="T13" s="44"/>
    </row>
    <row r="14" spans="1:20" ht="18.75" customHeight="1" thickBot="1">
      <c r="A14" s="147" t="s">
        <v>67</v>
      </c>
      <c r="B14" s="148">
        <f>SUM(B7:B13)</f>
        <v>127628.58876</v>
      </c>
      <c r="C14" s="148">
        <f>SUM(C7:C13)</f>
        <v>127628.58876</v>
      </c>
      <c r="D14" s="148">
        <f>SUM(D7:D13)</f>
        <v>33519.99664</v>
      </c>
      <c r="E14" s="148">
        <f>SUM(E7:E13)</f>
        <v>33503.570640000005</v>
      </c>
      <c r="F14" s="148">
        <f>SUM(F7:F13)</f>
        <v>32537.892359999998</v>
      </c>
      <c r="G14" s="186">
        <f t="shared" si="2"/>
        <v>0.9711768548380607</v>
      </c>
      <c r="H14" s="127" t="e">
        <f>SUM(H7:H13)</f>
        <v>#REF!</v>
      </c>
      <c r="I14" s="128" t="e">
        <f>SUM(I7:I13)</f>
        <v>#REF!</v>
      </c>
      <c r="J14" s="128">
        <f>SUM(J7:J13)</f>
        <v>19360.4</v>
      </c>
      <c r="K14" s="128" t="e">
        <f>SUM(K7:K13)</f>
        <v>#REF!</v>
      </c>
      <c r="L14" s="130" t="e">
        <f t="shared" si="1"/>
        <v>#REF!</v>
      </c>
      <c r="M14" s="46"/>
      <c r="N14" s="44"/>
      <c r="O14" s="44"/>
      <c r="P14" s="44"/>
      <c r="Q14" s="44"/>
      <c r="R14" s="44"/>
      <c r="S14" s="44"/>
      <c r="T14" s="44"/>
    </row>
    <row r="15" spans="1:24" ht="13.5" thickTop="1">
      <c r="A15" s="44"/>
      <c r="B15" s="44"/>
      <c r="C15" s="44"/>
      <c r="D15" s="44"/>
      <c r="E15" s="44"/>
      <c r="F15" s="44"/>
      <c r="G15" s="44"/>
      <c r="H15" s="44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>
      <c r="A16" s="44"/>
      <c r="B16" s="46"/>
      <c r="C16" s="46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2.75">
      <c r="A17" s="44"/>
      <c r="B17" s="44"/>
      <c r="C17" s="46"/>
      <c r="D17" s="44"/>
      <c r="E17" s="46"/>
      <c r="F17" s="46"/>
      <c r="G17" s="44"/>
      <c r="H17" s="44"/>
      <c r="I17" s="46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2.75">
      <c r="A18" s="44"/>
      <c r="B18" s="44"/>
      <c r="C18" s="46"/>
      <c r="D18" s="44"/>
      <c r="E18" s="46"/>
      <c r="F18" s="46"/>
      <c r="G18" s="46"/>
      <c r="H18" s="46"/>
      <c r="I18" s="4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44"/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2.75">
      <c r="A23" s="44"/>
      <c r="B23" s="44"/>
      <c r="C23" s="46"/>
      <c r="D23" s="44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1:24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1:24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1:24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1:24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1:24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1:24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1:24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1:24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1:24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1:24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1:24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1:24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1:24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1:24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4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4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4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1:24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1:24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1:24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1:24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1:24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1:24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1:24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1:24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1:24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1:24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1:24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1:24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1:24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1:24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1:24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1:24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1:24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1:24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1:24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1:24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1:24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1:24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1:24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1:24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1:24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tabSelected="1" view="pageBreakPreview" zoomScale="80" zoomScaleNormal="125" zoomScaleSheetLayoutView="80" zoomScalePageLayoutView="0" workbookViewId="0" topLeftCell="A34">
      <selection activeCell="I63" sqref="I63"/>
    </sheetView>
  </sheetViews>
  <sheetFormatPr defaultColWidth="9.140625" defaultRowHeight="12" customHeight="1"/>
  <cols>
    <col min="1" max="1" width="5.8515625" style="20" customWidth="1"/>
    <col min="2" max="2" width="44.140625" style="20" customWidth="1"/>
    <col min="3" max="4" width="17.7109375" style="19" customWidth="1"/>
    <col min="5" max="7" width="17.7109375" style="20" customWidth="1"/>
    <col min="8" max="8" width="12.421875" style="20" customWidth="1"/>
    <col min="9" max="9" width="10.7109375" style="20" bestFit="1" customWidth="1"/>
    <col min="10" max="10" width="9.8515625" style="20" bestFit="1" customWidth="1"/>
    <col min="11" max="11" width="12.140625" style="20" bestFit="1" customWidth="1"/>
    <col min="12" max="16384" width="9.140625" style="20" customWidth="1"/>
  </cols>
  <sheetData>
    <row r="1" spans="1:36" ht="12" customHeight="1">
      <c r="A1" s="25"/>
      <c r="B1" s="26"/>
      <c r="C1" s="27"/>
      <c r="D1" s="27"/>
      <c r="E1" s="28"/>
      <c r="F1" s="28"/>
      <c r="G1" s="28"/>
      <c r="H1" s="135" t="s">
        <v>69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2" customHeight="1">
      <c r="A2" s="29"/>
      <c r="B2" s="28"/>
      <c r="C2" s="27"/>
      <c r="D2" s="27"/>
      <c r="E2" s="27"/>
      <c r="F2" s="27"/>
      <c r="G2" s="27"/>
      <c r="H2" s="2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21" customFormat="1" ht="15">
      <c r="A3" s="205" t="s">
        <v>156</v>
      </c>
      <c r="B3" s="205"/>
      <c r="C3" s="205"/>
      <c r="D3" s="205"/>
      <c r="E3" s="205"/>
      <c r="F3" s="205"/>
      <c r="G3" s="205"/>
      <c r="H3" s="20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1" customFormat="1" ht="12">
      <c r="A4" s="50"/>
      <c r="B4" s="207"/>
      <c r="C4" s="207"/>
      <c r="D4" s="207"/>
      <c r="E4" s="207"/>
      <c r="F4" s="50"/>
      <c r="G4" s="118"/>
      <c r="H4" s="5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21" customFormat="1" ht="15.75" customHeight="1" thickBot="1">
      <c r="A5" s="51" t="s">
        <v>70</v>
      </c>
      <c r="B5" s="51"/>
      <c r="C5" s="52"/>
      <c r="D5" s="52"/>
      <c r="E5" s="52"/>
      <c r="F5" s="52"/>
      <c r="G5" s="52"/>
      <c r="H5" s="53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22" customFormat="1" ht="12" customHeight="1" thickTop="1">
      <c r="A6" s="210" t="s">
        <v>71</v>
      </c>
      <c r="B6" s="208" t="s">
        <v>72</v>
      </c>
      <c r="C6" s="212" t="s">
        <v>157</v>
      </c>
      <c r="D6" s="212" t="s">
        <v>158</v>
      </c>
      <c r="E6" s="210" t="s">
        <v>171</v>
      </c>
      <c r="F6" s="210" t="s">
        <v>172</v>
      </c>
      <c r="G6" s="212" t="s">
        <v>170</v>
      </c>
      <c r="H6" s="212" t="s">
        <v>166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2" customFormat="1" ht="41.25" customHeight="1">
      <c r="A7" s="211"/>
      <c r="B7" s="209"/>
      <c r="C7" s="213"/>
      <c r="D7" s="213"/>
      <c r="E7" s="211"/>
      <c r="F7" s="211"/>
      <c r="G7" s="213"/>
      <c r="H7" s="21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22" customFormat="1" ht="13.5" thickBot="1">
      <c r="A8" s="190" t="s">
        <v>73</v>
      </c>
      <c r="B8" s="190" t="s">
        <v>74</v>
      </c>
      <c r="C8" s="191">
        <v>1</v>
      </c>
      <c r="D8" s="191" t="s">
        <v>75</v>
      </c>
      <c r="E8" s="191">
        <v>3</v>
      </c>
      <c r="F8" s="192" t="s">
        <v>76</v>
      </c>
      <c r="G8" s="192" t="s">
        <v>77</v>
      </c>
      <c r="H8" s="193" t="s">
        <v>78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22" customFormat="1" ht="16.5" thickBot="1" thickTop="1">
      <c r="A9" s="187">
        <v>0</v>
      </c>
      <c r="B9" s="188" t="s">
        <v>140</v>
      </c>
      <c r="C9" s="194">
        <f>SUM(C10:C66)</f>
        <v>63180866</v>
      </c>
      <c r="D9" s="194">
        <f>SUM(D10:D66)</f>
        <v>63180866</v>
      </c>
      <c r="E9" s="194">
        <f>SUM(E10:E66)</f>
        <v>17155371</v>
      </c>
      <c r="F9" s="194">
        <f>SUM(F10:F66)</f>
        <v>17138945</v>
      </c>
      <c r="G9" s="194">
        <f>SUM(G10:G66)</f>
        <v>16313468.303350003</v>
      </c>
      <c r="H9" s="189">
        <f aca="true" t="shared" si="0" ref="H9:H40">G9/F9</f>
        <v>0.951836201315192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8" s="32" customFormat="1" ht="15.75" thickTop="1">
      <c r="A10" s="121">
        <v>1</v>
      </c>
      <c r="B10" s="122" t="s">
        <v>95</v>
      </c>
      <c r="C10" s="120">
        <v>35176</v>
      </c>
      <c r="D10" s="120">
        <v>35176</v>
      </c>
      <c r="E10" s="120">
        <v>9147</v>
      </c>
      <c r="F10" s="120">
        <v>9147</v>
      </c>
      <c r="G10" s="120">
        <v>8481.52847</v>
      </c>
      <c r="H10" s="183">
        <f t="shared" si="0"/>
        <v>0.9272470176013993</v>
      </c>
    </row>
    <row r="11" spans="1:8" s="32" customFormat="1" ht="15">
      <c r="A11" s="121">
        <v>2</v>
      </c>
      <c r="B11" s="122" t="s">
        <v>96</v>
      </c>
      <c r="C11" s="120">
        <v>191267</v>
      </c>
      <c r="D11" s="120">
        <v>191267</v>
      </c>
      <c r="E11" s="120">
        <v>58369</v>
      </c>
      <c r="F11" s="120">
        <v>58369</v>
      </c>
      <c r="G11" s="120">
        <v>57076.362160000004</v>
      </c>
      <c r="H11" s="183">
        <f t="shared" si="0"/>
        <v>0.9778540348472649</v>
      </c>
    </row>
    <row r="12" spans="1:8" s="32" customFormat="1" ht="15.75" customHeight="1">
      <c r="A12" s="121">
        <v>3</v>
      </c>
      <c r="B12" s="122" t="s">
        <v>97</v>
      </c>
      <c r="C12" s="120">
        <v>359520</v>
      </c>
      <c r="D12" s="120">
        <v>359520</v>
      </c>
      <c r="E12" s="120">
        <v>130552</v>
      </c>
      <c r="F12" s="120">
        <v>130552</v>
      </c>
      <c r="G12" s="120">
        <v>119284.20371</v>
      </c>
      <c r="H12" s="183">
        <f t="shared" si="0"/>
        <v>0.9136911246859489</v>
      </c>
    </row>
    <row r="13" spans="1:11" s="33" customFormat="1" ht="14.25" customHeight="1">
      <c r="A13" s="121">
        <v>4</v>
      </c>
      <c r="B13" s="122" t="s">
        <v>98</v>
      </c>
      <c r="C13" s="120">
        <v>2646930</v>
      </c>
      <c r="D13" s="120">
        <v>2646930</v>
      </c>
      <c r="E13" s="120">
        <v>719318</v>
      </c>
      <c r="F13" s="120">
        <v>719318</v>
      </c>
      <c r="G13" s="120">
        <v>682702.0956300001</v>
      </c>
      <c r="H13" s="183">
        <f t="shared" si="0"/>
        <v>0.9490963602050833</v>
      </c>
      <c r="K13" s="34"/>
    </row>
    <row r="14" spans="1:11" s="35" customFormat="1" ht="15">
      <c r="A14" s="121">
        <v>5</v>
      </c>
      <c r="B14" s="122" t="s">
        <v>99</v>
      </c>
      <c r="C14" s="120">
        <v>31668</v>
      </c>
      <c r="D14" s="120">
        <v>31668</v>
      </c>
      <c r="E14" s="120">
        <v>10570</v>
      </c>
      <c r="F14" s="120">
        <v>10570</v>
      </c>
      <c r="G14" s="120">
        <v>5849.76456</v>
      </c>
      <c r="H14" s="183">
        <f t="shared" si="0"/>
        <v>0.5534308949858089</v>
      </c>
      <c r="I14" s="33"/>
      <c r="J14" s="33"/>
      <c r="K14" s="34"/>
    </row>
    <row r="15" spans="1:11" s="35" customFormat="1" ht="15">
      <c r="A15" s="121">
        <v>6</v>
      </c>
      <c r="B15" s="122" t="s">
        <v>87</v>
      </c>
      <c r="C15" s="120">
        <v>13800</v>
      </c>
      <c r="D15" s="120">
        <v>13800</v>
      </c>
      <c r="E15" s="120">
        <v>3581</v>
      </c>
      <c r="F15" s="120">
        <v>3581</v>
      </c>
      <c r="G15" s="120">
        <v>3300.17691</v>
      </c>
      <c r="H15" s="183">
        <f t="shared" si="0"/>
        <v>0.9215797012007819</v>
      </c>
      <c r="I15" s="33"/>
      <c r="J15" s="33"/>
      <c r="K15" s="34"/>
    </row>
    <row r="16" spans="1:11" s="35" customFormat="1" ht="15">
      <c r="A16" s="121">
        <v>7</v>
      </c>
      <c r="B16" s="122" t="s">
        <v>88</v>
      </c>
      <c r="C16" s="120">
        <v>330832</v>
      </c>
      <c r="D16" s="120">
        <v>330832</v>
      </c>
      <c r="E16" s="120">
        <v>81569</v>
      </c>
      <c r="F16" s="120">
        <v>81569</v>
      </c>
      <c r="G16" s="120">
        <v>80086.061</v>
      </c>
      <c r="H16" s="183">
        <f t="shared" si="0"/>
        <v>0.9818198212556241</v>
      </c>
      <c r="I16" s="33"/>
      <c r="J16" s="33"/>
      <c r="K16" s="34"/>
    </row>
    <row r="17" spans="1:11" s="35" customFormat="1" ht="15">
      <c r="A17" s="121">
        <v>8</v>
      </c>
      <c r="B17" s="122" t="s">
        <v>100</v>
      </c>
      <c r="C17" s="120">
        <v>62000</v>
      </c>
      <c r="D17" s="120">
        <v>62000</v>
      </c>
      <c r="E17" s="120">
        <v>15498</v>
      </c>
      <c r="F17" s="120">
        <v>15498</v>
      </c>
      <c r="G17" s="120">
        <v>14942.78734</v>
      </c>
      <c r="H17" s="183">
        <f t="shared" si="0"/>
        <v>0.9641752058330108</v>
      </c>
      <c r="I17" s="33"/>
      <c r="J17" s="33"/>
      <c r="K17" s="34" t="s">
        <v>141</v>
      </c>
    </row>
    <row r="18" spans="1:11" s="35" customFormat="1" ht="15">
      <c r="A18" s="121">
        <v>9</v>
      </c>
      <c r="B18" s="122" t="s">
        <v>89</v>
      </c>
      <c r="C18" s="120">
        <v>21450</v>
      </c>
      <c r="D18" s="120">
        <v>21450</v>
      </c>
      <c r="E18" s="120">
        <v>5300</v>
      </c>
      <c r="F18" s="120">
        <v>5300</v>
      </c>
      <c r="G18" s="120">
        <v>4937.6128</v>
      </c>
      <c r="H18" s="183">
        <f t="shared" si="0"/>
        <v>0.9316250566037736</v>
      </c>
      <c r="I18" s="33"/>
      <c r="J18" s="33"/>
      <c r="K18" s="34"/>
    </row>
    <row r="19" spans="1:11" s="35" customFormat="1" ht="30">
      <c r="A19" s="121">
        <v>10</v>
      </c>
      <c r="B19" s="122" t="s">
        <v>101</v>
      </c>
      <c r="C19" s="120">
        <v>23433</v>
      </c>
      <c r="D19" s="120">
        <v>23433</v>
      </c>
      <c r="E19" s="120">
        <v>6340</v>
      </c>
      <c r="F19" s="120">
        <v>6340</v>
      </c>
      <c r="G19" s="120">
        <v>6147.735499999999</v>
      </c>
      <c r="H19" s="183">
        <f t="shared" si="0"/>
        <v>0.9696743690851733</v>
      </c>
      <c r="I19" s="33"/>
      <c r="J19" s="33"/>
      <c r="K19" s="34"/>
    </row>
    <row r="20" spans="1:11" s="35" customFormat="1" ht="15">
      <c r="A20" s="121">
        <v>11</v>
      </c>
      <c r="B20" s="122" t="s">
        <v>102</v>
      </c>
      <c r="C20" s="120">
        <v>16000</v>
      </c>
      <c r="D20" s="120">
        <v>16000</v>
      </c>
      <c r="E20" s="120">
        <v>4067</v>
      </c>
      <c r="F20" s="120">
        <v>4067</v>
      </c>
      <c r="G20" s="120">
        <v>3659.506610000001</v>
      </c>
      <c r="H20" s="183">
        <f t="shared" si="0"/>
        <v>0.8998049200885175</v>
      </c>
      <c r="I20" s="33"/>
      <c r="J20" s="33"/>
      <c r="K20" s="34"/>
    </row>
    <row r="21" spans="1:11" s="35" customFormat="1" ht="12" customHeight="1">
      <c r="A21" s="121">
        <v>13</v>
      </c>
      <c r="B21" s="122" t="s">
        <v>90</v>
      </c>
      <c r="C21" s="120">
        <v>520000</v>
      </c>
      <c r="D21" s="120">
        <v>525230</v>
      </c>
      <c r="E21" s="120">
        <v>142573</v>
      </c>
      <c r="F21" s="120">
        <v>142573</v>
      </c>
      <c r="G21" s="120">
        <v>127063.93761000002</v>
      </c>
      <c r="H21" s="183">
        <f t="shared" si="0"/>
        <v>0.8912202002482941</v>
      </c>
      <c r="I21" s="33"/>
      <c r="J21" s="33"/>
      <c r="K21" s="34"/>
    </row>
    <row r="22" spans="1:11" s="35" customFormat="1" ht="15">
      <c r="A22" s="121">
        <v>14</v>
      </c>
      <c r="B22" s="122" t="s">
        <v>91</v>
      </c>
      <c r="C22" s="120">
        <v>524300</v>
      </c>
      <c r="D22" s="120">
        <v>524300</v>
      </c>
      <c r="E22" s="120">
        <v>139447</v>
      </c>
      <c r="F22" s="120">
        <v>139447</v>
      </c>
      <c r="G22" s="120">
        <v>139448.68129000004</v>
      </c>
      <c r="H22" s="183">
        <f t="shared" si="0"/>
        <v>1.0000120568387991</v>
      </c>
      <c r="I22" s="33"/>
      <c r="J22" s="33"/>
      <c r="K22" s="34"/>
    </row>
    <row r="23" spans="1:11" s="35" customFormat="1" ht="30">
      <c r="A23" s="121">
        <v>15</v>
      </c>
      <c r="B23" s="122" t="s">
        <v>130</v>
      </c>
      <c r="C23" s="120">
        <v>89530</v>
      </c>
      <c r="D23" s="120">
        <v>89530</v>
      </c>
      <c r="E23" s="120">
        <v>28420</v>
      </c>
      <c r="F23" s="120">
        <v>28420</v>
      </c>
      <c r="G23" s="120">
        <v>29218.0801</v>
      </c>
      <c r="H23" s="183">
        <f t="shared" si="0"/>
        <v>1.02808163617171</v>
      </c>
      <c r="I23" s="33"/>
      <c r="J23" s="33"/>
      <c r="K23" s="34"/>
    </row>
    <row r="24" spans="1:11" s="35" customFormat="1" ht="15">
      <c r="A24" s="121">
        <v>16</v>
      </c>
      <c r="B24" s="122" t="s">
        <v>131</v>
      </c>
      <c r="C24" s="120">
        <v>3500000</v>
      </c>
      <c r="D24" s="120">
        <v>3500000</v>
      </c>
      <c r="E24" s="120">
        <v>911024</v>
      </c>
      <c r="F24" s="120">
        <v>911024</v>
      </c>
      <c r="G24" s="120">
        <v>868535.0108299999</v>
      </c>
      <c r="H24" s="183">
        <f t="shared" si="0"/>
        <v>0.9533612844776865</v>
      </c>
      <c r="I24" s="33"/>
      <c r="J24" s="33"/>
      <c r="K24" s="34"/>
    </row>
    <row r="25" spans="1:11" s="35" customFormat="1" ht="15" customHeight="1">
      <c r="A25" s="121">
        <v>17</v>
      </c>
      <c r="B25" s="122" t="s">
        <v>103</v>
      </c>
      <c r="C25" s="120">
        <v>366670</v>
      </c>
      <c r="D25" s="120">
        <v>366670</v>
      </c>
      <c r="E25" s="120">
        <v>90400</v>
      </c>
      <c r="F25" s="120">
        <v>90400</v>
      </c>
      <c r="G25" s="120">
        <v>85453.18172999998</v>
      </c>
      <c r="H25" s="183">
        <f t="shared" si="0"/>
        <v>0.9452785589601768</v>
      </c>
      <c r="I25" s="33"/>
      <c r="J25" s="33"/>
      <c r="K25" s="34"/>
    </row>
    <row r="26" spans="1:11" s="35" customFormat="1" ht="15">
      <c r="A26" s="121">
        <v>18</v>
      </c>
      <c r="B26" s="122" t="s">
        <v>104</v>
      </c>
      <c r="C26" s="120">
        <v>8272540</v>
      </c>
      <c r="D26" s="120">
        <v>8272540</v>
      </c>
      <c r="E26" s="120">
        <v>2109125</v>
      </c>
      <c r="F26" s="120">
        <v>2109125</v>
      </c>
      <c r="G26" s="120">
        <v>1920878.0098300003</v>
      </c>
      <c r="H26" s="183">
        <f t="shared" si="0"/>
        <v>0.9107464042339835</v>
      </c>
      <c r="I26" s="33"/>
      <c r="J26" s="33"/>
      <c r="K26" s="34"/>
    </row>
    <row r="27" spans="1:11" s="35" customFormat="1" ht="15">
      <c r="A27" s="121">
        <v>19</v>
      </c>
      <c r="B27" s="122" t="s">
        <v>92</v>
      </c>
      <c r="C27" s="120">
        <v>13658920</v>
      </c>
      <c r="D27" s="120">
        <v>13658920</v>
      </c>
      <c r="E27" s="120">
        <v>3577000</v>
      </c>
      <c r="F27" s="120">
        <v>3577000</v>
      </c>
      <c r="G27" s="120">
        <v>3645451.50847</v>
      </c>
      <c r="H27" s="183">
        <f t="shared" si="0"/>
        <v>1.0191365693234553</v>
      </c>
      <c r="I27" s="33"/>
      <c r="J27" s="33"/>
      <c r="K27" s="34"/>
    </row>
    <row r="28" spans="1:11" s="35" customFormat="1" ht="15">
      <c r="A28" s="121">
        <v>20</v>
      </c>
      <c r="B28" s="122" t="s">
        <v>142</v>
      </c>
      <c r="C28" s="120">
        <v>437850</v>
      </c>
      <c r="D28" s="120">
        <v>437850</v>
      </c>
      <c r="E28" s="120">
        <v>130499</v>
      </c>
      <c r="F28" s="120">
        <v>130499</v>
      </c>
      <c r="G28" s="120">
        <v>112865.92412</v>
      </c>
      <c r="H28" s="183">
        <f t="shared" si="0"/>
        <v>0.8648796091924076</v>
      </c>
      <c r="I28" s="33"/>
      <c r="J28" s="33"/>
      <c r="K28" s="34"/>
    </row>
    <row r="29" spans="1:11" s="35" customFormat="1" ht="15">
      <c r="A29" s="121">
        <v>21</v>
      </c>
      <c r="B29" s="122" t="s">
        <v>143</v>
      </c>
      <c r="C29" s="120">
        <v>13728</v>
      </c>
      <c r="D29" s="120">
        <v>13728</v>
      </c>
      <c r="E29" s="120">
        <v>3916</v>
      </c>
      <c r="F29" s="120">
        <v>3916</v>
      </c>
      <c r="G29" s="120">
        <v>3604.27782</v>
      </c>
      <c r="H29" s="183">
        <f t="shared" si="0"/>
        <v>0.920397808988764</v>
      </c>
      <c r="I29" s="33"/>
      <c r="J29" s="33"/>
      <c r="K29" s="34"/>
    </row>
    <row r="30" spans="1:11" s="35" customFormat="1" ht="15">
      <c r="A30" s="121">
        <v>22</v>
      </c>
      <c r="B30" s="122" t="s">
        <v>105</v>
      </c>
      <c r="C30" s="120">
        <v>700000</v>
      </c>
      <c r="D30" s="120">
        <v>700000</v>
      </c>
      <c r="E30" s="120">
        <v>232662</v>
      </c>
      <c r="F30" s="120">
        <v>232662</v>
      </c>
      <c r="G30" s="120">
        <v>198007.36349</v>
      </c>
      <c r="H30" s="183">
        <f t="shared" si="0"/>
        <v>0.851051583369867</v>
      </c>
      <c r="I30" s="33"/>
      <c r="J30" s="33"/>
      <c r="K30" s="34"/>
    </row>
    <row r="31" spans="1:11" s="35" customFormat="1" ht="15">
      <c r="A31" s="121">
        <v>23</v>
      </c>
      <c r="B31" s="122" t="s">
        <v>126</v>
      </c>
      <c r="C31" s="120">
        <v>414474</v>
      </c>
      <c r="D31" s="120">
        <v>414474</v>
      </c>
      <c r="E31" s="120">
        <v>122361</v>
      </c>
      <c r="F31" s="120">
        <v>122361</v>
      </c>
      <c r="G31" s="120">
        <v>106380.63892</v>
      </c>
      <c r="H31" s="183">
        <f t="shared" si="0"/>
        <v>0.8693998816616405</v>
      </c>
      <c r="I31" s="33"/>
      <c r="J31" s="33"/>
      <c r="K31" s="34"/>
    </row>
    <row r="32" spans="1:11" s="35" customFormat="1" ht="15">
      <c r="A32" s="121">
        <v>24</v>
      </c>
      <c r="B32" s="122" t="s">
        <v>132</v>
      </c>
      <c r="C32" s="120">
        <v>70620</v>
      </c>
      <c r="D32" s="120">
        <v>70620</v>
      </c>
      <c r="E32" s="120">
        <v>28709</v>
      </c>
      <c r="F32" s="120">
        <v>28709</v>
      </c>
      <c r="G32" s="120">
        <v>14679.6169</v>
      </c>
      <c r="H32" s="183">
        <f t="shared" si="0"/>
        <v>0.5113245637256609</v>
      </c>
      <c r="I32" s="33"/>
      <c r="J32" s="33"/>
      <c r="K32" s="34"/>
    </row>
    <row r="33" spans="1:11" s="35" customFormat="1" ht="15">
      <c r="A33" s="121">
        <v>25</v>
      </c>
      <c r="B33" s="122" t="s">
        <v>133</v>
      </c>
      <c r="C33" s="120">
        <v>23000000</v>
      </c>
      <c r="D33" s="120">
        <v>23000000</v>
      </c>
      <c r="E33" s="120">
        <v>6490000</v>
      </c>
      <c r="F33" s="120">
        <v>6490000</v>
      </c>
      <c r="G33" s="120">
        <v>6149081.45435</v>
      </c>
      <c r="H33" s="183">
        <f t="shared" si="0"/>
        <v>0.9474701778659477</v>
      </c>
      <c r="I33" s="33"/>
      <c r="J33" s="33"/>
      <c r="K33" s="34"/>
    </row>
    <row r="34" spans="1:11" s="35" customFormat="1" ht="15">
      <c r="A34" s="121">
        <v>26</v>
      </c>
      <c r="B34" s="122" t="s">
        <v>106</v>
      </c>
      <c r="C34" s="120">
        <v>2621500</v>
      </c>
      <c r="D34" s="120">
        <v>2621500</v>
      </c>
      <c r="E34" s="120">
        <v>665000</v>
      </c>
      <c r="F34" s="120">
        <v>665000</v>
      </c>
      <c r="G34" s="120">
        <v>588464.7567899999</v>
      </c>
      <c r="H34" s="183">
        <f t="shared" si="0"/>
        <v>0.8849094087067667</v>
      </c>
      <c r="I34" s="33"/>
      <c r="J34" s="33"/>
      <c r="K34" s="34"/>
    </row>
    <row r="35" spans="1:11" s="35" customFormat="1" ht="15">
      <c r="A35" s="121">
        <v>27</v>
      </c>
      <c r="B35" s="122" t="s">
        <v>127</v>
      </c>
      <c r="C35" s="120">
        <v>36030</v>
      </c>
      <c r="D35" s="120">
        <v>36030</v>
      </c>
      <c r="E35" s="120">
        <v>11124</v>
      </c>
      <c r="F35" s="120">
        <v>11124</v>
      </c>
      <c r="G35" s="120">
        <v>10381.708859999999</v>
      </c>
      <c r="H35" s="183">
        <f t="shared" si="0"/>
        <v>0.9332712028047464</v>
      </c>
      <c r="I35" s="33"/>
      <c r="J35" s="33"/>
      <c r="K35" s="34"/>
    </row>
    <row r="36" spans="1:11" s="35" customFormat="1" ht="15">
      <c r="A36" s="121">
        <v>29</v>
      </c>
      <c r="B36" s="122" t="s">
        <v>93</v>
      </c>
      <c r="C36" s="120">
        <v>1427289</v>
      </c>
      <c r="D36" s="120">
        <v>1427289</v>
      </c>
      <c r="E36" s="120">
        <v>376356</v>
      </c>
      <c r="F36" s="120">
        <v>376356</v>
      </c>
      <c r="G36" s="120">
        <v>320143.70797</v>
      </c>
      <c r="H36" s="183">
        <f t="shared" si="0"/>
        <v>0.8506406380395157</v>
      </c>
      <c r="I36" s="33"/>
      <c r="J36" s="33"/>
      <c r="K36" s="34"/>
    </row>
    <row r="37" spans="1:11" s="35" customFormat="1" ht="15">
      <c r="A37" s="121">
        <v>30</v>
      </c>
      <c r="B37" s="122" t="s">
        <v>107</v>
      </c>
      <c r="C37" s="120">
        <v>14980</v>
      </c>
      <c r="D37" s="120">
        <v>14980</v>
      </c>
      <c r="E37" s="120">
        <v>3963</v>
      </c>
      <c r="F37" s="120">
        <v>3963</v>
      </c>
      <c r="G37" s="120">
        <v>3823.7480000000005</v>
      </c>
      <c r="H37" s="183">
        <f t="shared" si="0"/>
        <v>0.9648619732525866</v>
      </c>
      <c r="I37" s="33"/>
      <c r="J37" s="33"/>
      <c r="K37" s="34"/>
    </row>
    <row r="38" spans="1:11" s="35" customFormat="1" ht="15">
      <c r="A38" s="121">
        <v>31</v>
      </c>
      <c r="B38" s="122" t="s">
        <v>108</v>
      </c>
      <c r="C38" s="120">
        <v>1682040</v>
      </c>
      <c r="D38" s="120">
        <v>1682040</v>
      </c>
      <c r="E38" s="120">
        <v>458850</v>
      </c>
      <c r="F38" s="120">
        <v>442750</v>
      </c>
      <c r="G38" s="120">
        <v>439930.6587399999</v>
      </c>
      <c r="H38" s="183">
        <f t="shared" si="0"/>
        <v>0.9936322049463578</v>
      </c>
      <c r="I38" s="33"/>
      <c r="J38" s="33"/>
      <c r="K38" s="34"/>
    </row>
    <row r="39" spans="1:11" s="35" customFormat="1" ht="15">
      <c r="A39" s="121">
        <v>32</v>
      </c>
      <c r="B39" s="122" t="s">
        <v>109</v>
      </c>
      <c r="C39" s="120">
        <v>335980</v>
      </c>
      <c r="D39" s="120">
        <v>335980</v>
      </c>
      <c r="E39" s="120">
        <v>87000</v>
      </c>
      <c r="F39" s="120">
        <v>87000</v>
      </c>
      <c r="G39" s="120">
        <v>79319.96874</v>
      </c>
      <c r="H39" s="183">
        <f t="shared" si="0"/>
        <v>0.9117237786206897</v>
      </c>
      <c r="I39" s="33"/>
      <c r="J39" s="33"/>
      <c r="K39" s="34"/>
    </row>
    <row r="40" spans="1:11" s="35" customFormat="1" ht="15">
      <c r="A40" s="121">
        <v>33</v>
      </c>
      <c r="B40" s="122" t="s">
        <v>110</v>
      </c>
      <c r="C40" s="120">
        <v>225984</v>
      </c>
      <c r="D40" s="120">
        <v>225984</v>
      </c>
      <c r="E40" s="120">
        <v>70234</v>
      </c>
      <c r="F40" s="120">
        <v>70234</v>
      </c>
      <c r="G40" s="120">
        <v>65203.281059999994</v>
      </c>
      <c r="H40" s="183">
        <f t="shared" si="0"/>
        <v>0.9283720286470939</v>
      </c>
      <c r="I40" s="33"/>
      <c r="J40" s="33"/>
      <c r="K40" s="34"/>
    </row>
    <row r="41" spans="1:11" s="35" customFormat="1" ht="15">
      <c r="A41" s="121">
        <v>34</v>
      </c>
      <c r="B41" s="122" t="s">
        <v>111</v>
      </c>
      <c r="C41" s="120">
        <v>445000</v>
      </c>
      <c r="D41" s="120">
        <v>445000</v>
      </c>
      <c r="E41" s="120">
        <v>124048</v>
      </c>
      <c r="F41" s="120">
        <v>124048</v>
      </c>
      <c r="G41" s="120">
        <v>124046.32846000002</v>
      </c>
      <c r="H41" s="183">
        <f aca="true" t="shared" si="1" ref="H41:H65">G41/F41</f>
        <v>0.9999865250548177</v>
      </c>
      <c r="I41" s="33"/>
      <c r="J41" s="33"/>
      <c r="K41" s="34"/>
    </row>
    <row r="42" spans="1:11" s="35" customFormat="1" ht="15">
      <c r="A42" s="121">
        <v>35</v>
      </c>
      <c r="B42" s="122" t="s">
        <v>144</v>
      </c>
      <c r="C42" s="120">
        <v>100000</v>
      </c>
      <c r="D42" s="120">
        <v>100000</v>
      </c>
      <c r="E42" s="120">
        <v>30468</v>
      </c>
      <c r="F42" s="120">
        <v>30468</v>
      </c>
      <c r="G42" s="120">
        <v>28042.96378</v>
      </c>
      <c r="H42" s="183">
        <f t="shared" si="1"/>
        <v>0.9204071084416436</v>
      </c>
      <c r="I42" s="33"/>
      <c r="J42" s="33"/>
      <c r="K42" s="34"/>
    </row>
    <row r="43" spans="1:11" s="35" customFormat="1" ht="15">
      <c r="A43" s="121">
        <v>36</v>
      </c>
      <c r="B43" s="122" t="s">
        <v>134</v>
      </c>
      <c r="C43" s="120">
        <v>41000</v>
      </c>
      <c r="D43" s="120">
        <v>41000</v>
      </c>
      <c r="E43" s="120">
        <v>12958</v>
      </c>
      <c r="F43" s="120">
        <v>12958</v>
      </c>
      <c r="G43" s="120">
        <v>9761.573999999999</v>
      </c>
      <c r="H43" s="183">
        <f t="shared" si="1"/>
        <v>0.7533241240932241</v>
      </c>
      <c r="I43" s="33"/>
      <c r="J43" s="33"/>
      <c r="K43" s="34"/>
    </row>
    <row r="44" spans="1:11" s="35" customFormat="1" ht="15">
      <c r="A44" s="121">
        <v>37</v>
      </c>
      <c r="B44" s="122" t="s">
        <v>112</v>
      </c>
      <c r="C44" s="120">
        <v>300000</v>
      </c>
      <c r="D44" s="120">
        <v>300000</v>
      </c>
      <c r="E44" s="120">
        <v>75900</v>
      </c>
      <c r="F44" s="120">
        <v>75900</v>
      </c>
      <c r="G44" s="120">
        <v>75535.80978</v>
      </c>
      <c r="H44" s="183">
        <f t="shared" si="1"/>
        <v>0.9952017098814229</v>
      </c>
      <c r="I44" s="33"/>
      <c r="J44" s="33"/>
      <c r="K44" s="34"/>
    </row>
    <row r="45" spans="1:11" s="35" customFormat="1" ht="30">
      <c r="A45" s="121">
        <v>38</v>
      </c>
      <c r="B45" s="122" t="s">
        <v>113</v>
      </c>
      <c r="C45" s="120">
        <v>36372</v>
      </c>
      <c r="D45" s="120">
        <v>36372</v>
      </c>
      <c r="E45" s="120">
        <v>8976</v>
      </c>
      <c r="F45" s="120">
        <v>8976</v>
      </c>
      <c r="G45" s="120">
        <v>8991.37769</v>
      </c>
      <c r="H45" s="183">
        <f t="shared" si="1"/>
        <v>1.0017132007575758</v>
      </c>
      <c r="I45" s="33"/>
      <c r="J45" s="33"/>
      <c r="K45" s="34"/>
    </row>
    <row r="46" spans="1:11" s="35" customFormat="1" ht="45">
      <c r="A46" s="121">
        <v>39</v>
      </c>
      <c r="B46" s="122" t="s">
        <v>114</v>
      </c>
      <c r="C46" s="120">
        <v>2953</v>
      </c>
      <c r="D46" s="120">
        <v>2953</v>
      </c>
      <c r="E46" s="120">
        <v>1015</v>
      </c>
      <c r="F46" s="120">
        <v>1015</v>
      </c>
      <c r="G46" s="120">
        <v>755.327</v>
      </c>
      <c r="H46" s="183">
        <f t="shared" si="1"/>
        <v>0.7441645320197044</v>
      </c>
      <c r="I46" s="33"/>
      <c r="J46" s="33"/>
      <c r="K46" s="34"/>
    </row>
    <row r="47" spans="1:11" s="35" customFormat="1" ht="30">
      <c r="A47" s="121">
        <v>41</v>
      </c>
      <c r="B47" s="122" t="s">
        <v>115</v>
      </c>
      <c r="C47" s="120">
        <v>9630</v>
      </c>
      <c r="D47" s="120">
        <v>9630</v>
      </c>
      <c r="E47" s="120">
        <v>2372</v>
      </c>
      <c r="F47" s="120">
        <v>2346</v>
      </c>
      <c r="G47" s="120">
        <v>2313.9120000000003</v>
      </c>
      <c r="H47" s="183">
        <f t="shared" si="1"/>
        <v>0.9863222506393863</v>
      </c>
      <c r="I47" s="33"/>
      <c r="J47" s="33"/>
      <c r="K47" s="34"/>
    </row>
    <row r="48" spans="1:11" s="35" customFormat="1" ht="15">
      <c r="A48" s="121">
        <v>42</v>
      </c>
      <c r="B48" s="122" t="s">
        <v>116</v>
      </c>
      <c r="C48" s="120">
        <v>8624</v>
      </c>
      <c r="D48" s="120">
        <v>8624</v>
      </c>
      <c r="E48" s="120">
        <v>2349</v>
      </c>
      <c r="F48" s="120">
        <v>2349</v>
      </c>
      <c r="G48" s="120">
        <v>2332.9936900000002</v>
      </c>
      <c r="H48" s="183">
        <f t="shared" si="1"/>
        <v>0.9931859046402726</v>
      </c>
      <c r="I48" s="33"/>
      <c r="J48" s="33"/>
      <c r="K48" s="34"/>
    </row>
    <row r="49" spans="1:11" s="35" customFormat="1" ht="15">
      <c r="A49" s="121">
        <v>43</v>
      </c>
      <c r="B49" s="122" t="s">
        <v>117</v>
      </c>
      <c r="C49" s="120">
        <v>24504</v>
      </c>
      <c r="D49" s="120">
        <v>24504</v>
      </c>
      <c r="E49" s="120">
        <v>6024</v>
      </c>
      <c r="F49" s="120">
        <v>6024</v>
      </c>
      <c r="G49" s="120">
        <v>6035.302000000001</v>
      </c>
      <c r="H49" s="183">
        <f t="shared" si="1"/>
        <v>1.0018761620185923</v>
      </c>
      <c r="I49" s="33"/>
      <c r="J49" s="33"/>
      <c r="K49" s="34"/>
    </row>
    <row r="50" spans="1:11" s="35" customFormat="1" ht="15">
      <c r="A50" s="121">
        <v>44</v>
      </c>
      <c r="B50" s="122" t="s">
        <v>118</v>
      </c>
      <c r="C50" s="120">
        <v>15408</v>
      </c>
      <c r="D50" s="120">
        <v>15408</v>
      </c>
      <c r="E50" s="120">
        <v>3807</v>
      </c>
      <c r="F50" s="120">
        <v>3807</v>
      </c>
      <c r="G50" s="120">
        <v>3957.9468999999995</v>
      </c>
      <c r="H50" s="183">
        <f t="shared" si="1"/>
        <v>1.0396498292618859</v>
      </c>
      <c r="I50" s="33"/>
      <c r="J50" s="33"/>
      <c r="K50" s="34"/>
    </row>
    <row r="51" spans="1:11" s="35" customFormat="1" ht="15">
      <c r="A51" s="121">
        <v>47</v>
      </c>
      <c r="B51" s="122" t="s">
        <v>94</v>
      </c>
      <c r="C51" s="120">
        <v>153292</v>
      </c>
      <c r="D51" s="120">
        <v>153292</v>
      </c>
      <c r="E51" s="120">
        <v>40237</v>
      </c>
      <c r="F51" s="120">
        <v>40237</v>
      </c>
      <c r="G51" s="120">
        <v>39530.99481</v>
      </c>
      <c r="H51" s="183">
        <f t="shared" si="1"/>
        <v>0.9824538312995501</v>
      </c>
      <c r="I51" s="33"/>
      <c r="J51" s="33"/>
      <c r="K51" s="34"/>
    </row>
    <row r="52" spans="1:11" s="35" customFormat="1" ht="15" hidden="1">
      <c r="A52" s="121">
        <v>45</v>
      </c>
      <c r="B52" s="122" t="s">
        <v>135</v>
      </c>
      <c r="C52" s="120">
        <v>0</v>
      </c>
      <c r="D52" s="120">
        <v>0</v>
      </c>
      <c r="E52" s="120"/>
      <c r="F52" s="120">
        <v>0</v>
      </c>
      <c r="G52" s="120">
        <v>0</v>
      </c>
      <c r="H52" s="183" t="e">
        <f t="shared" si="1"/>
        <v>#DIV/0!</v>
      </c>
      <c r="I52" s="33"/>
      <c r="J52" s="33"/>
      <c r="K52" s="34"/>
    </row>
    <row r="53" spans="1:11" s="35" customFormat="1" ht="15" hidden="1">
      <c r="A53" s="121">
        <v>46</v>
      </c>
      <c r="B53" s="122" t="s">
        <v>136</v>
      </c>
      <c r="C53" s="120">
        <v>0</v>
      </c>
      <c r="D53" s="120">
        <v>0</v>
      </c>
      <c r="E53" s="120"/>
      <c r="F53" s="120">
        <v>0</v>
      </c>
      <c r="G53" s="120">
        <v>0</v>
      </c>
      <c r="H53" s="183" t="e">
        <f t="shared" si="1"/>
        <v>#DIV/0!</v>
      </c>
      <c r="I53" s="33"/>
      <c r="J53" s="33"/>
      <c r="K53" s="34"/>
    </row>
    <row r="54" spans="1:11" s="35" customFormat="1" ht="15">
      <c r="A54" s="121">
        <v>48</v>
      </c>
      <c r="B54" s="122" t="s">
        <v>119</v>
      </c>
      <c r="C54" s="120">
        <v>55212</v>
      </c>
      <c r="D54" s="120">
        <v>55212</v>
      </c>
      <c r="E54" s="120">
        <v>15064</v>
      </c>
      <c r="F54" s="120">
        <v>15064</v>
      </c>
      <c r="G54" s="120">
        <v>14292.198470000001</v>
      </c>
      <c r="H54" s="183">
        <f t="shared" si="1"/>
        <v>0.9487651666224112</v>
      </c>
      <c r="I54" s="33"/>
      <c r="J54" s="33"/>
      <c r="K54" s="34"/>
    </row>
    <row r="55" spans="1:13" s="35" customFormat="1" ht="30">
      <c r="A55" s="121">
        <v>50</v>
      </c>
      <c r="B55" s="122" t="s">
        <v>120</v>
      </c>
      <c r="C55" s="123">
        <v>6000</v>
      </c>
      <c r="D55" s="123">
        <v>6000</v>
      </c>
      <c r="E55" s="120">
        <v>1550</v>
      </c>
      <c r="F55" s="120">
        <v>1550</v>
      </c>
      <c r="G55" s="120">
        <v>1159.435</v>
      </c>
      <c r="H55" s="183">
        <f t="shared" si="1"/>
        <v>0.7480225806451613</v>
      </c>
      <c r="I55" s="33"/>
      <c r="J55" s="33"/>
      <c r="K55" s="34"/>
      <c r="L55" s="36"/>
      <c r="M55" s="36"/>
    </row>
    <row r="56" spans="1:13" s="35" customFormat="1" ht="15">
      <c r="A56" s="121">
        <v>51</v>
      </c>
      <c r="B56" s="122" t="s">
        <v>121</v>
      </c>
      <c r="C56" s="119">
        <v>10201</v>
      </c>
      <c r="D56" s="119">
        <v>10201</v>
      </c>
      <c r="E56" s="119">
        <v>2521</v>
      </c>
      <c r="F56" s="119">
        <v>2521</v>
      </c>
      <c r="G56" s="119">
        <v>2110.7929999999997</v>
      </c>
      <c r="H56" s="183">
        <f t="shared" si="1"/>
        <v>0.8372840142800475</v>
      </c>
      <c r="I56" s="33"/>
      <c r="J56" s="33"/>
      <c r="K56" s="34"/>
      <c r="L56" s="36"/>
      <c r="M56" s="36"/>
    </row>
    <row r="57" spans="1:13" s="35" customFormat="1" ht="15">
      <c r="A57" s="121">
        <v>52</v>
      </c>
      <c r="B57" s="122" t="s">
        <v>122</v>
      </c>
      <c r="C57" s="119">
        <v>17762</v>
      </c>
      <c r="D57" s="119">
        <v>17762</v>
      </c>
      <c r="E57" s="119">
        <v>4800</v>
      </c>
      <c r="F57" s="119">
        <v>4800</v>
      </c>
      <c r="G57" s="119">
        <v>4179.4710000000005</v>
      </c>
      <c r="H57" s="183">
        <f t="shared" si="1"/>
        <v>0.870723125</v>
      </c>
      <c r="I57" s="33"/>
      <c r="J57" s="33"/>
      <c r="K57" s="34"/>
      <c r="L57" s="37"/>
      <c r="M57" s="37"/>
    </row>
    <row r="58" spans="1:32" ht="15">
      <c r="A58" s="121">
        <v>53</v>
      </c>
      <c r="B58" s="122" t="s">
        <v>81</v>
      </c>
      <c r="C58" s="119">
        <v>17000</v>
      </c>
      <c r="D58" s="119">
        <v>17000</v>
      </c>
      <c r="E58" s="119">
        <v>4662</v>
      </c>
      <c r="F58" s="119">
        <v>4662</v>
      </c>
      <c r="G58" s="119">
        <v>4517.595149999999</v>
      </c>
      <c r="H58" s="183">
        <f t="shared" si="1"/>
        <v>0.9690251287001286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ht="12" customHeight="1">
      <c r="A59" s="121">
        <v>54</v>
      </c>
      <c r="B59" s="122" t="s">
        <v>137</v>
      </c>
      <c r="C59" s="119">
        <v>118400</v>
      </c>
      <c r="D59" s="119">
        <v>118400</v>
      </c>
      <c r="E59" s="119">
        <v>44789</v>
      </c>
      <c r="F59" s="119">
        <v>44789</v>
      </c>
      <c r="G59" s="119">
        <v>45575.87954999999</v>
      </c>
      <c r="H59" s="183">
        <f t="shared" si="1"/>
        <v>1.0175685893857864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ht="30">
      <c r="A60" s="121">
        <v>55</v>
      </c>
      <c r="B60" s="122" t="s">
        <v>123</v>
      </c>
      <c r="C60" s="119">
        <v>20159</v>
      </c>
      <c r="D60" s="119">
        <v>20159</v>
      </c>
      <c r="E60" s="119">
        <v>4978</v>
      </c>
      <c r="F60" s="119">
        <v>4978</v>
      </c>
      <c r="G60" s="119">
        <v>4624.552</v>
      </c>
      <c r="H60" s="183">
        <f t="shared" si="1"/>
        <v>0.9289979911611088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ht="15">
      <c r="A61" s="121">
        <v>56</v>
      </c>
      <c r="B61" s="122" t="s">
        <v>138</v>
      </c>
      <c r="C61" s="123">
        <v>2848</v>
      </c>
      <c r="D61" s="123">
        <v>2848</v>
      </c>
      <c r="E61" s="123">
        <v>774</v>
      </c>
      <c r="F61" s="123">
        <v>774</v>
      </c>
      <c r="G61" s="123">
        <v>755.7060000000001</v>
      </c>
      <c r="H61" s="183">
        <f t="shared" si="1"/>
        <v>0.9763643410852715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ht="15">
      <c r="A62" s="121">
        <v>58</v>
      </c>
      <c r="B62" s="122" t="s">
        <v>124</v>
      </c>
      <c r="C62" s="123">
        <v>3638</v>
      </c>
      <c r="D62" s="123">
        <v>3638</v>
      </c>
      <c r="E62" s="123">
        <v>911</v>
      </c>
      <c r="F62" s="123">
        <v>911</v>
      </c>
      <c r="G62" s="120">
        <v>727.5098499999999</v>
      </c>
      <c r="H62" s="183">
        <f t="shared" si="1"/>
        <v>0.7985838090010976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ht="15">
      <c r="A63" s="121">
        <v>60</v>
      </c>
      <c r="B63" s="122" t="s">
        <v>145</v>
      </c>
      <c r="C63" s="123">
        <v>80000</v>
      </c>
      <c r="D63" s="123">
        <v>74770</v>
      </c>
      <c r="E63" s="123">
        <v>22435</v>
      </c>
      <c r="F63" s="123">
        <v>22135</v>
      </c>
      <c r="G63" s="120">
        <v>21435.11206</v>
      </c>
      <c r="H63" s="183">
        <f t="shared" si="1"/>
        <v>0.9683809378811836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ht="12" customHeight="1">
      <c r="A64" s="121">
        <v>61</v>
      </c>
      <c r="B64" s="122" t="s">
        <v>146</v>
      </c>
      <c r="C64" s="123">
        <v>35000</v>
      </c>
      <c r="D64" s="123">
        <v>35000</v>
      </c>
      <c r="E64" s="123">
        <v>11771</v>
      </c>
      <c r="F64" s="123">
        <v>11771</v>
      </c>
      <c r="G64" s="120">
        <v>10238.744579999999</v>
      </c>
      <c r="H64" s="183">
        <f t="shared" si="1"/>
        <v>0.8698279313567241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ht="35.25" customHeight="1" thickBot="1">
      <c r="A65" s="136">
        <v>64</v>
      </c>
      <c r="B65" s="137" t="s">
        <v>147</v>
      </c>
      <c r="C65" s="141">
        <v>33352</v>
      </c>
      <c r="D65" s="141">
        <v>33352</v>
      </c>
      <c r="E65" s="141">
        <v>9988</v>
      </c>
      <c r="F65" s="141">
        <v>9988</v>
      </c>
      <c r="G65" s="142">
        <v>8143.426270000001</v>
      </c>
      <c r="H65" s="184">
        <f t="shared" si="1"/>
        <v>0.8153210122146577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ht="12.75" thickTop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ht="12" customHeight="1" hidden="1">
      <c r="A67" s="136">
        <v>65</v>
      </c>
      <c r="B67" s="137" t="s">
        <v>139</v>
      </c>
      <c r="C67" s="138">
        <v>0</v>
      </c>
      <c r="D67" s="138"/>
      <c r="E67" s="139"/>
      <c r="F67" s="139"/>
      <c r="G67" s="139"/>
      <c r="H67" s="140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ht="12" customHeight="1">
      <c r="A68" s="35"/>
      <c r="B68" s="35"/>
      <c r="C68" s="35"/>
      <c r="D68" s="35"/>
      <c r="E68" s="35"/>
      <c r="F68" s="35"/>
      <c r="G68" s="48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ht="12" customHeight="1">
      <c r="A69" s="35"/>
      <c r="B69" s="35"/>
      <c r="C69" s="48"/>
      <c r="D69" s="4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12" customHeight="1">
      <c r="A70" s="35"/>
      <c r="B70" s="35"/>
      <c r="C70" s="48"/>
      <c r="D70" s="4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12" customHeight="1">
      <c r="A71" s="35"/>
      <c r="B71" s="35"/>
      <c r="C71" s="48"/>
      <c r="D71" s="4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ht="12" customHeight="1">
      <c r="A72" s="35"/>
      <c r="B72" s="35"/>
      <c r="C72" s="48"/>
      <c r="D72" s="4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ht="12" customHeight="1">
      <c r="A73" s="35"/>
      <c r="B73" s="35"/>
      <c r="C73" s="48"/>
      <c r="D73" s="4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ht="12" customHeight="1">
      <c r="A74" s="35"/>
      <c r="B74" s="35"/>
      <c r="C74" s="48"/>
      <c r="D74" s="4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12" customHeight="1">
      <c r="A75" s="35"/>
      <c r="B75" s="35"/>
      <c r="C75" s="48"/>
      <c r="D75" s="4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ht="12" customHeight="1">
      <c r="A76" s="35"/>
      <c r="B76" s="35"/>
      <c r="C76" s="48"/>
      <c r="D76" s="4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ht="12" customHeight="1">
      <c r="A77" s="35"/>
      <c r="B77" s="35"/>
      <c r="C77" s="48"/>
      <c r="D77" s="4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 ht="12" customHeight="1">
      <c r="A78" s="35"/>
      <c r="B78" s="35"/>
      <c r="C78" s="48"/>
      <c r="D78" s="4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 ht="12" customHeight="1">
      <c r="A79" s="35"/>
      <c r="B79" s="35"/>
      <c r="C79" s="48"/>
      <c r="D79" s="4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 ht="12" customHeight="1">
      <c r="A80" s="35"/>
      <c r="B80" s="35"/>
      <c r="C80" s="48"/>
      <c r="D80" s="4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 ht="12" customHeight="1">
      <c r="A81" s="35"/>
      <c r="B81" s="35"/>
      <c r="C81" s="48"/>
      <c r="D81" s="4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ht="12" customHeight="1">
      <c r="A82" s="35"/>
      <c r="B82" s="35"/>
      <c r="C82" s="48"/>
      <c r="D82" s="4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12" customHeight="1">
      <c r="A83" s="35"/>
      <c r="B83" s="35"/>
      <c r="C83" s="48"/>
      <c r="D83" s="4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12" customHeight="1">
      <c r="A84" s="35"/>
      <c r="B84" s="35"/>
      <c r="C84" s="48"/>
      <c r="D84" s="4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ht="12" customHeight="1">
      <c r="A85" s="35"/>
      <c r="B85" s="35"/>
      <c r="C85" s="48"/>
      <c r="D85" s="4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ht="12" customHeight="1">
      <c r="A86" s="35"/>
      <c r="B86" s="35"/>
      <c r="C86" s="48"/>
      <c r="D86" s="4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ht="12" customHeight="1">
      <c r="A87" s="35"/>
      <c r="B87" s="35"/>
      <c r="C87" s="48"/>
      <c r="D87" s="4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ht="12" customHeight="1">
      <c r="A88" s="35"/>
      <c r="B88" s="35"/>
      <c r="C88" s="48"/>
      <c r="D88" s="4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ht="12" customHeight="1">
      <c r="A89" s="35"/>
      <c r="B89" s="35"/>
      <c r="C89" s="48"/>
      <c r="D89" s="4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ht="12" customHeight="1">
      <c r="A90" s="35"/>
      <c r="B90" s="35"/>
      <c r="C90" s="48"/>
      <c r="D90" s="4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ht="12" customHeight="1">
      <c r="A91" s="35"/>
      <c r="B91" s="35"/>
      <c r="C91" s="48"/>
      <c r="D91" s="4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ht="12" customHeight="1">
      <c r="A92" s="35"/>
      <c r="B92" s="35"/>
      <c r="C92" s="48"/>
      <c r="D92" s="4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ht="12" customHeight="1">
      <c r="A93" s="35"/>
      <c r="B93" s="35"/>
      <c r="C93" s="48"/>
      <c r="D93" s="4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ht="12" customHeight="1">
      <c r="A94" s="35"/>
      <c r="B94" s="35"/>
      <c r="C94" s="48"/>
      <c r="D94" s="4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2" customHeight="1">
      <c r="A95" s="35"/>
      <c r="B95" s="35"/>
      <c r="C95" s="48"/>
      <c r="D95" s="4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2" customHeight="1">
      <c r="A96" s="35"/>
      <c r="B96" s="35"/>
      <c r="C96" s="48"/>
      <c r="D96" s="4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" customHeight="1">
      <c r="A97" s="35"/>
      <c r="B97" s="35"/>
      <c r="C97" s="48"/>
      <c r="D97" s="4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12" customHeight="1">
      <c r="A98" s="35"/>
      <c r="B98" s="35"/>
      <c r="C98" s="48"/>
      <c r="D98" s="4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" customHeight="1">
      <c r="A99" s="35"/>
      <c r="B99" s="35"/>
      <c r="C99" s="48"/>
      <c r="D99" s="4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" customHeight="1">
      <c r="A100" s="35"/>
      <c r="B100" s="35"/>
      <c r="C100" s="48"/>
      <c r="D100" s="4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" customHeight="1">
      <c r="A101" s="35"/>
      <c r="B101" s="35"/>
      <c r="C101" s="48"/>
      <c r="D101" s="4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" customHeight="1">
      <c r="A102" s="35"/>
      <c r="B102" s="35"/>
      <c r="C102" s="48"/>
      <c r="D102" s="4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" customHeight="1">
      <c r="A103" s="35"/>
      <c r="B103" s="35"/>
      <c r="C103" s="48"/>
      <c r="D103" s="4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" customHeight="1">
      <c r="A104" s="35"/>
      <c r="B104" s="35"/>
      <c r="C104" s="48"/>
      <c r="D104" s="4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" customHeight="1">
      <c r="A105" s="35"/>
      <c r="B105" s="35"/>
      <c r="C105" s="48"/>
      <c r="D105" s="4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ht="12" customHeight="1">
      <c r="A106" s="35"/>
      <c r="B106" s="35"/>
      <c r="C106" s="48"/>
      <c r="D106" s="4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ht="12" customHeight="1">
      <c r="A107" s="35"/>
      <c r="B107" s="35"/>
      <c r="C107" s="48"/>
      <c r="D107" s="4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ht="12" customHeight="1">
      <c r="A108" s="35"/>
      <c r="B108" s="35"/>
      <c r="C108" s="48"/>
      <c r="D108" s="4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ht="12" customHeight="1">
      <c r="A109" s="35"/>
      <c r="B109" s="35"/>
      <c r="C109" s="48"/>
      <c r="D109" s="4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 ht="12" customHeight="1">
      <c r="A110" s="35"/>
      <c r="B110" s="35"/>
      <c r="C110" s="48"/>
      <c r="D110" s="4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ht="12" customHeight="1">
      <c r="A111" s="35"/>
      <c r="B111" s="35"/>
      <c r="C111" s="48"/>
      <c r="D111" s="4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ht="12" customHeight="1">
      <c r="A112" s="35"/>
      <c r="B112" s="35"/>
      <c r="C112" s="48"/>
      <c r="D112" s="4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2" customHeight="1">
      <c r="A113" s="35"/>
      <c r="B113" s="35"/>
      <c r="C113" s="48"/>
      <c r="D113" s="4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ht="12" customHeight="1">
      <c r="A114" s="35"/>
      <c r="B114" s="35"/>
      <c r="C114" s="48"/>
      <c r="D114" s="4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ht="12" customHeight="1">
      <c r="A115" s="35"/>
      <c r="B115" s="35"/>
      <c r="C115" s="48"/>
      <c r="D115" s="4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ht="12" customHeight="1">
      <c r="A116" s="35"/>
      <c r="B116" s="35"/>
      <c r="C116" s="48"/>
      <c r="D116" s="4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ht="12" customHeight="1">
      <c r="A117" s="35"/>
      <c r="B117" s="35"/>
      <c r="C117" s="48"/>
      <c r="D117" s="4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12" customHeight="1">
      <c r="A118" s="35"/>
      <c r="B118" s="35"/>
      <c r="C118" s="48"/>
      <c r="D118" s="4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12" customHeight="1">
      <c r="A119" s="35"/>
      <c r="B119" s="35"/>
      <c r="C119" s="48"/>
      <c r="D119" s="4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ht="12" customHeight="1">
      <c r="A120" s="35"/>
      <c r="B120" s="35"/>
      <c r="C120" s="48"/>
      <c r="D120" s="4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ht="12" customHeight="1">
      <c r="A121" s="35"/>
      <c r="B121" s="35"/>
      <c r="C121" s="48"/>
      <c r="D121" s="4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ht="12" customHeight="1">
      <c r="A122" s="35"/>
      <c r="B122" s="35"/>
      <c r="C122" s="48"/>
      <c r="D122" s="4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ht="12" customHeight="1">
      <c r="A123" s="35"/>
      <c r="B123" s="35"/>
      <c r="C123" s="48"/>
      <c r="D123" s="4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ht="12" customHeight="1">
      <c r="A124" s="35"/>
      <c r="B124" s="35"/>
      <c r="C124" s="48"/>
      <c r="D124" s="4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ht="12" customHeight="1">
      <c r="A125" s="35"/>
      <c r="B125" s="35"/>
      <c r="C125" s="48"/>
      <c r="D125" s="4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ht="12" customHeight="1">
      <c r="A126" s="35"/>
      <c r="B126" s="35"/>
      <c r="C126" s="48"/>
      <c r="D126" s="4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ht="12" customHeight="1">
      <c r="A127" s="35"/>
      <c r="B127" s="35"/>
      <c r="C127" s="48"/>
      <c r="D127" s="4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ht="12" customHeight="1">
      <c r="A128" s="35"/>
      <c r="B128" s="35"/>
      <c r="C128" s="48"/>
      <c r="D128" s="4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ht="12" customHeight="1">
      <c r="A129" s="35"/>
      <c r="B129" s="35"/>
      <c r="C129" s="48"/>
      <c r="D129" s="4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ht="12" customHeight="1">
      <c r="A130" s="35"/>
      <c r="B130" s="35"/>
      <c r="C130" s="48"/>
      <c r="D130" s="4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ht="12" customHeight="1">
      <c r="A131" s="35"/>
      <c r="B131" s="35"/>
      <c r="C131" s="48"/>
      <c r="D131" s="4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ht="12" customHeight="1">
      <c r="A132" s="35"/>
      <c r="B132" s="35"/>
      <c r="C132" s="48"/>
      <c r="D132" s="4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ht="12" customHeight="1">
      <c r="A133" s="35"/>
      <c r="B133" s="35"/>
      <c r="C133" s="48"/>
      <c r="D133" s="4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ht="12" customHeight="1">
      <c r="A134" s="35"/>
      <c r="B134" s="35"/>
      <c r="C134" s="48"/>
      <c r="D134" s="4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ht="12" customHeight="1">
      <c r="A135" s="35"/>
      <c r="B135" s="35"/>
      <c r="C135" s="48"/>
      <c r="D135" s="4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ht="12" customHeight="1">
      <c r="A136" s="35"/>
      <c r="B136" s="35"/>
      <c r="C136" s="48"/>
      <c r="D136" s="4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ht="12" customHeight="1">
      <c r="A137" s="35"/>
      <c r="B137" s="35"/>
      <c r="C137" s="48"/>
      <c r="D137" s="4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 ht="12" customHeight="1">
      <c r="A138" s="35"/>
      <c r="B138" s="35"/>
      <c r="C138" s="48"/>
      <c r="D138" s="4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 ht="12" customHeight="1">
      <c r="A139" s="35"/>
      <c r="B139" s="35"/>
      <c r="C139" s="48"/>
      <c r="D139" s="4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 ht="12" customHeight="1">
      <c r="A140" s="35"/>
      <c r="B140" s="35"/>
      <c r="C140" s="48"/>
      <c r="D140" s="4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 ht="12" customHeight="1">
      <c r="A141" s="35"/>
      <c r="B141" s="35"/>
      <c r="C141" s="48"/>
      <c r="D141" s="4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 ht="12" customHeight="1">
      <c r="A142" s="35"/>
      <c r="B142" s="35"/>
      <c r="C142" s="48"/>
      <c r="D142" s="4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 ht="12" customHeight="1">
      <c r="A143" s="35"/>
      <c r="B143" s="35"/>
      <c r="C143" s="48"/>
      <c r="D143" s="4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 ht="12" customHeight="1">
      <c r="A144" s="35"/>
      <c r="B144" s="35"/>
      <c r="C144" s="48"/>
      <c r="D144" s="4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 ht="12" customHeight="1">
      <c r="A145" s="35"/>
      <c r="B145" s="35"/>
      <c r="C145" s="48"/>
      <c r="D145" s="4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ht="12" customHeight="1">
      <c r="A146" s="35"/>
      <c r="B146" s="35"/>
      <c r="C146" s="48"/>
      <c r="D146" s="4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2" customHeight="1">
      <c r="A147" s="35"/>
      <c r="B147" s="35"/>
      <c r="C147" s="48"/>
      <c r="D147" s="4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2" customHeight="1">
      <c r="A148" s="35"/>
      <c r="B148" s="35"/>
      <c r="C148" s="48"/>
      <c r="D148" s="4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ht="12" customHeight="1">
      <c r="A149" s="35"/>
      <c r="B149" s="35"/>
      <c r="C149" s="48"/>
      <c r="D149" s="4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ht="12" customHeight="1">
      <c r="A150" s="35"/>
      <c r="B150" s="35"/>
      <c r="C150" s="48"/>
      <c r="D150" s="4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ht="12" customHeight="1">
      <c r="A151" s="35"/>
      <c r="B151" s="35"/>
      <c r="C151" s="48"/>
      <c r="D151" s="4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ht="12" customHeight="1">
      <c r="A152" s="35"/>
      <c r="B152" s="35"/>
      <c r="C152" s="48"/>
      <c r="D152" s="4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ht="12" customHeight="1">
      <c r="A153" s="35"/>
      <c r="B153" s="35"/>
      <c r="C153" s="48"/>
      <c r="D153" s="4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ht="12" customHeight="1">
      <c r="A154" s="35"/>
      <c r="B154" s="35"/>
      <c r="C154" s="48"/>
      <c r="D154" s="4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ht="12" customHeight="1">
      <c r="A155" s="35"/>
      <c r="B155" s="35"/>
      <c r="C155" s="48"/>
      <c r="D155" s="4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ht="12" customHeight="1">
      <c r="A156" s="35"/>
      <c r="B156" s="35"/>
      <c r="C156" s="48"/>
      <c r="D156" s="4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ht="12" customHeight="1">
      <c r="A157" s="35"/>
      <c r="B157" s="35"/>
      <c r="C157" s="48"/>
      <c r="D157" s="4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ht="12" customHeight="1">
      <c r="A158" s="35"/>
      <c r="B158" s="35"/>
      <c r="C158" s="48"/>
      <c r="D158" s="4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ht="12" customHeight="1">
      <c r="A159" s="35"/>
      <c r="B159" s="35"/>
      <c r="C159" s="48"/>
      <c r="D159" s="4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ht="12" customHeight="1">
      <c r="A160" s="35"/>
      <c r="B160" s="35"/>
      <c r="C160" s="48"/>
      <c r="D160" s="4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ht="12" customHeight="1">
      <c r="A161" s="35"/>
      <c r="B161" s="35"/>
      <c r="C161" s="48"/>
      <c r="D161" s="4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ht="12" customHeight="1">
      <c r="A162" s="35"/>
      <c r="B162" s="35"/>
      <c r="C162" s="48"/>
      <c r="D162" s="4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ht="12" customHeight="1">
      <c r="A163" s="35"/>
      <c r="B163" s="35"/>
      <c r="C163" s="48"/>
      <c r="D163" s="4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ht="12" customHeight="1">
      <c r="A164" s="35"/>
      <c r="B164" s="35"/>
      <c r="C164" s="48"/>
      <c r="D164" s="4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ht="12" customHeight="1">
      <c r="A165" s="35"/>
      <c r="B165" s="35"/>
      <c r="C165" s="48"/>
      <c r="D165" s="4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ht="12" customHeight="1">
      <c r="A166" s="35"/>
      <c r="B166" s="35"/>
      <c r="C166" s="48"/>
      <c r="D166" s="4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ht="12" customHeight="1">
      <c r="A167" s="35"/>
      <c r="B167" s="35"/>
      <c r="C167" s="48"/>
      <c r="D167" s="4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ht="12" customHeight="1">
      <c r="A168" s="35"/>
      <c r="B168" s="35"/>
      <c r="C168" s="48"/>
      <c r="D168" s="4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ht="12" customHeight="1">
      <c r="A169" s="35"/>
      <c r="B169" s="35"/>
      <c r="C169" s="48"/>
      <c r="D169" s="4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ht="12" customHeight="1">
      <c r="A170" s="35"/>
      <c r="B170" s="35"/>
      <c r="C170" s="48"/>
      <c r="D170" s="4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2" customHeight="1">
      <c r="A171" s="35"/>
      <c r="B171" s="35"/>
      <c r="C171" s="48"/>
      <c r="D171" s="4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 ht="12" customHeight="1">
      <c r="A172" s="35"/>
      <c r="B172" s="35"/>
      <c r="C172" s="48"/>
      <c r="D172" s="4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:32" ht="12" customHeight="1">
      <c r="A173" s="35"/>
      <c r="B173" s="35"/>
      <c r="C173" s="48"/>
      <c r="D173" s="4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:32" ht="12" customHeight="1">
      <c r="A174" s="35"/>
      <c r="B174" s="35"/>
      <c r="C174" s="48"/>
      <c r="D174" s="4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:32" ht="12" customHeight="1">
      <c r="A175" s="35"/>
      <c r="B175" s="35"/>
      <c r="C175" s="48"/>
      <c r="D175" s="4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:32" ht="12" customHeight="1">
      <c r="A176" s="35"/>
      <c r="B176" s="35"/>
      <c r="C176" s="48"/>
      <c r="D176" s="4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 ht="12" customHeight="1">
      <c r="A177" s="35"/>
      <c r="B177" s="35"/>
      <c r="C177" s="48"/>
      <c r="D177" s="4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ht="12" customHeight="1">
      <c r="A178" s="35"/>
      <c r="B178" s="35"/>
      <c r="C178" s="48"/>
      <c r="D178" s="4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 ht="12" customHeight="1">
      <c r="A179" s="35"/>
      <c r="B179" s="35"/>
      <c r="C179" s="48"/>
      <c r="D179" s="4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 ht="12" customHeight="1">
      <c r="A180" s="35"/>
      <c r="B180" s="35"/>
      <c r="C180" s="48"/>
      <c r="D180" s="4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 ht="12" customHeight="1">
      <c r="A181" s="35"/>
      <c r="B181" s="35"/>
      <c r="C181" s="48"/>
      <c r="D181" s="4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 ht="12" customHeight="1">
      <c r="A182" s="35"/>
      <c r="B182" s="35"/>
      <c r="C182" s="48"/>
      <c r="D182" s="4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:32" ht="12" customHeight="1">
      <c r="A183" s="35"/>
      <c r="B183" s="35"/>
      <c r="C183" s="48"/>
      <c r="D183" s="4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ht="12" customHeight="1">
      <c r="A184" s="35"/>
      <c r="B184" s="35"/>
      <c r="C184" s="48"/>
      <c r="D184" s="4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ht="12" customHeight="1">
      <c r="A185" s="35"/>
      <c r="B185" s="35"/>
      <c r="C185" s="48"/>
      <c r="D185" s="4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ht="12" customHeight="1">
      <c r="A186" s="35"/>
      <c r="B186" s="35"/>
      <c r="C186" s="48"/>
      <c r="D186" s="4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ht="12" customHeight="1">
      <c r="A187" s="35"/>
      <c r="B187" s="35"/>
      <c r="C187" s="48"/>
      <c r="D187" s="4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ht="12" customHeight="1">
      <c r="A188" s="35"/>
      <c r="B188" s="35"/>
      <c r="C188" s="48"/>
      <c r="D188" s="4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ht="12" customHeight="1">
      <c r="A189" s="35"/>
      <c r="B189" s="35"/>
      <c r="C189" s="48"/>
      <c r="D189" s="4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ht="12" customHeight="1">
      <c r="A190" s="35"/>
      <c r="B190" s="35"/>
      <c r="C190" s="48"/>
      <c r="D190" s="4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ht="12" customHeight="1">
      <c r="A191" s="35"/>
      <c r="B191" s="35"/>
      <c r="C191" s="48"/>
      <c r="D191" s="4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ht="12" customHeight="1">
      <c r="A192" s="35"/>
      <c r="B192" s="35"/>
      <c r="C192" s="48"/>
      <c r="D192" s="4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ht="12" customHeight="1">
      <c r="A193" s="35"/>
      <c r="B193" s="35"/>
      <c r="C193" s="48"/>
      <c r="D193" s="4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ht="12" customHeight="1">
      <c r="A194" s="35"/>
      <c r="B194" s="35"/>
      <c r="C194" s="48"/>
      <c r="D194" s="4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ht="12" customHeight="1">
      <c r="A195" s="35"/>
      <c r="B195" s="35"/>
      <c r="C195" s="48"/>
      <c r="D195" s="4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ht="12" customHeight="1">
      <c r="A196" s="35"/>
      <c r="B196" s="35"/>
      <c r="C196" s="48"/>
      <c r="D196" s="4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ht="12" customHeight="1">
      <c r="A197" s="35"/>
      <c r="B197" s="35"/>
      <c r="C197" s="48"/>
      <c r="D197" s="4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ht="12" customHeight="1">
      <c r="A198" s="35"/>
      <c r="B198" s="35"/>
      <c r="C198" s="48"/>
      <c r="D198" s="4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ht="12" customHeight="1">
      <c r="A199" s="35"/>
      <c r="B199" s="35"/>
      <c r="C199" s="48"/>
      <c r="D199" s="4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ht="12" customHeight="1">
      <c r="A200" s="35"/>
      <c r="B200" s="35"/>
      <c r="C200" s="48"/>
      <c r="D200" s="4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ht="12" customHeight="1">
      <c r="A201" s="35"/>
      <c r="B201" s="35"/>
      <c r="C201" s="48"/>
      <c r="D201" s="4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ht="12" customHeight="1">
      <c r="A202" s="35"/>
      <c r="B202" s="35"/>
      <c r="C202" s="48"/>
      <c r="D202" s="4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ht="12" customHeight="1">
      <c r="A203" s="35"/>
      <c r="B203" s="35"/>
      <c r="C203" s="48"/>
      <c r="D203" s="4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ht="12" customHeight="1">
      <c r="A204" s="35"/>
      <c r="B204" s="35"/>
      <c r="C204" s="48"/>
      <c r="D204" s="4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ht="12" customHeight="1">
      <c r="A205" s="35"/>
      <c r="B205" s="35"/>
      <c r="C205" s="48"/>
      <c r="D205" s="4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ht="12" customHeight="1">
      <c r="A206" s="35"/>
      <c r="B206" s="35"/>
      <c r="C206" s="48"/>
      <c r="D206" s="4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ht="12" customHeight="1">
      <c r="A207" s="35"/>
      <c r="B207" s="35"/>
      <c r="C207" s="48"/>
      <c r="D207" s="4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ht="12" customHeight="1">
      <c r="A208" s="35"/>
      <c r="B208" s="35"/>
      <c r="C208" s="48"/>
      <c r="D208" s="4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ht="12" customHeight="1">
      <c r="A209" s="35"/>
      <c r="B209" s="35"/>
      <c r="C209" s="48"/>
      <c r="D209" s="4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ht="12" customHeight="1">
      <c r="A210" s="35"/>
      <c r="B210" s="35"/>
      <c r="C210" s="48"/>
      <c r="D210" s="4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ht="12" customHeight="1">
      <c r="A211" s="35"/>
      <c r="B211" s="35"/>
      <c r="C211" s="48"/>
      <c r="D211" s="4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ht="12" customHeight="1">
      <c r="A212" s="35"/>
      <c r="B212" s="35"/>
      <c r="C212" s="48"/>
      <c r="D212" s="4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ht="12" customHeight="1">
      <c r="A213" s="35"/>
      <c r="B213" s="35"/>
      <c r="C213" s="48"/>
      <c r="D213" s="4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12" customHeight="1">
      <c r="A214" s="35"/>
      <c r="B214" s="35"/>
      <c r="C214" s="48"/>
      <c r="D214" s="4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ht="12" customHeight="1">
      <c r="A215" s="35"/>
      <c r="B215" s="35"/>
      <c r="C215" s="48"/>
      <c r="D215" s="4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ht="12" customHeight="1">
      <c r="A216" s="35"/>
      <c r="B216" s="35"/>
      <c r="C216" s="48"/>
      <c r="D216" s="4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ht="12" customHeight="1">
      <c r="A217" s="35"/>
      <c r="B217" s="35"/>
      <c r="C217" s="48"/>
      <c r="D217" s="4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ht="12" customHeight="1">
      <c r="A218" s="35"/>
      <c r="B218" s="35"/>
      <c r="C218" s="48"/>
      <c r="D218" s="4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ht="12" customHeight="1">
      <c r="A219" s="35"/>
      <c r="B219" s="35"/>
      <c r="C219" s="48"/>
      <c r="D219" s="4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ht="12" customHeight="1">
      <c r="A220" s="35"/>
      <c r="B220" s="35"/>
      <c r="C220" s="48"/>
      <c r="D220" s="4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ht="12" customHeight="1">
      <c r="A221" s="35"/>
      <c r="B221" s="35"/>
      <c r="C221" s="48"/>
      <c r="D221" s="4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ht="12" customHeight="1">
      <c r="A222" s="35"/>
      <c r="B222" s="35"/>
      <c r="C222" s="48"/>
      <c r="D222" s="4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ht="12" customHeight="1">
      <c r="A223" s="35"/>
      <c r="B223" s="35"/>
      <c r="C223" s="48"/>
      <c r="D223" s="4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ht="12" customHeight="1">
      <c r="A224" s="35"/>
      <c r="B224" s="35"/>
      <c r="C224" s="48"/>
      <c r="D224" s="4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ht="12" customHeight="1">
      <c r="A225" s="35"/>
      <c r="B225" s="35"/>
      <c r="C225" s="48"/>
      <c r="D225" s="4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ht="12" customHeight="1">
      <c r="A226" s="35"/>
      <c r="B226" s="35"/>
      <c r="C226" s="48"/>
      <c r="D226" s="4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ht="12" customHeight="1">
      <c r="A227" s="35"/>
      <c r="B227" s="35"/>
      <c r="C227" s="48"/>
      <c r="D227" s="4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ht="12" customHeight="1">
      <c r="A228" s="35"/>
      <c r="B228" s="35"/>
      <c r="C228" s="48"/>
      <c r="D228" s="4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ht="12" customHeight="1">
      <c r="A229" s="35"/>
      <c r="B229" s="35"/>
      <c r="C229" s="48"/>
      <c r="D229" s="4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ht="12" customHeight="1">
      <c r="A230" s="35"/>
      <c r="B230" s="35"/>
      <c r="C230" s="48"/>
      <c r="D230" s="4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ht="12" customHeight="1">
      <c r="A231" s="35"/>
      <c r="B231" s="35"/>
      <c r="C231" s="48"/>
      <c r="D231" s="4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ht="12" customHeight="1">
      <c r="A232" s="35"/>
      <c r="B232" s="35"/>
      <c r="C232" s="48"/>
      <c r="D232" s="4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ht="12" customHeight="1">
      <c r="A233" s="35"/>
      <c r="B233" s="35"/>
      <c r="C233" s="48"/>
      <c r="D233" s="4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ht="12" customHeight="1">
      <c r="A234" s="35"/>
      <c r="B234" s="35"/>
      <c r="C234" s="48"/>
      <c r="D234" s="4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ht="12" customHeight="1">
      <c r="A235" s="35"/>
      <c r="B235" s="35"/>
      <c r="C235" s="48"/>
      <c r="D235" s="4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ht="12" customHeight="1">
      <c r="A236" s="35"/>
      <c r="B236" s="35"/>
      <c r="C236" s="48"/>
      <c r="D236" s="4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ht="12" customHeight="1">
      <c r="A237" s="35"/>
      <c r="B237" s="35"/>
      <c r="C237" s="48"/>
      <c r="D237" s="4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ht="12" customHeight="1">
      <c r="A238" s="35"/>
      <c r="B238" s="35"/>
      <c r="C238" s="48"/>
      <c r="D238" s="4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ht="12" customHeight="1">
      <c r="A239" s="35"/>
      <c r="B239" s="35"/>
      <c r="C239" s="48"/>
      <c r="D239" s="4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ht="12" customHeight="1">
      <c r="A240" s="35"/>
      <c r="B240" s="35"/>
      <c r="C240" s="48"/>
      <c r="D240" s="4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ht="12" customHeight="1">
      <c r="A241" s="35"/>
      <c r="B241" s="35"/>
      <c r="C241" s="48"/>
      <c r="D241" s="4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ht="12" customHeight="1">
      <c r="A242" s="35"/>
      <c r="B242" s="35"/>
      <c r="C242" s="48"/>
      <c r="D242" s="4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ht="12" customHeight="1">
      <c r="A243" s="35"/>
      <c r="B243" s="35"/>
      <c r="C243" s="48"/>
      <c r="D243" s="4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ht="12" customHeight="1">
      <c r="A244" s="35"/>
      <c r="B244" s="35"/>
      <c r="C244" s="48"/>
      <c r="D244" s="4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ht="12" customHeight="1">
      <c r="A245" s="35"/>
      <c r="B245" s="35"/>
      <c r="C245" s="48"/>
      <c r="D245" s="4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ht="12" customHeight="1">
      <c r="A246" s="35"/>
      <c r="B246" s="35"/>
      <c r="C246" s="48"/>
      <c r="D246" s="4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ht="12" customHeight="1">
      <c r="A247" s="35"/>
      <c r="B247" s="35"/>
      <c r="C247" s="48"/>
      <c r="D247" s="4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ht="12" customHeight="1">
      <c r="A248" s="35"/>
      <c r="B248" s="35"/>
      <c r="C248" s="48"/>
      <c r="D248" s="48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ht="12" customHeight="1">
      <c r="A249" s="35"/>
      <c r="B249" s="35"/>
      <c r="C249" s="48"/>
      <c r="D249" s="48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ht="12" customHeight="1">
      <c r="A250" s="35"/>
      <c r="B250" s="35"/>
      <c r="C250" s="48"/>
      <c r="D250" s="48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ht="12" customHeight="1">
      <c r="A251" s="35"/>
      <c r="B251" s="35"/>
      <c r="C251" s="48"/>
      <c r="D251" s="48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ht="12" customHeight="1">
      <c r="A252" s="35"/>
      <c r="B252" s="35"/>
      <c r="C252" s="48"/>
      <c r="D252" s="48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ht="12" customHeight="1">
      <c r="A253" s="35"/>
      <c r="B253" s="35"/>
      <c r="C253" s="48"/>
      <c r="D253" s="48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ht="12" customHeight="1">
      <c r="A254" s="35"/>
      <c r="B254" s="35"/>
      <c r="C254" s="48"/>
      <c r="D254" s="48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ht="12" customHeight="1">
      <c r="A255" s="35"/>
      <c r="B255" s="35"/>
      <c r="C255" s="48"/>
      <c r="D255" s="48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ht="12" customHeight="1">
      <c r="A256" s="35"/>
      <c r="B256" s="35"/>
      <c r="C256" s="48"/>
      <c r="D256" s="48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ht="12" customHeight="1">
      <c r="A257" s="35"/>
      <c r="B257" s="35"/>
      <c r="C257" s="48"/>
      <c r="D257" s="48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12" customHeight="1">
      <c r="A258" s="35"/>
      <c r="B258" s="35"/>
      <c r="C258" s="48"/>
      <c r="D258" s="48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ht="12" customHeight="1">
      <c r="A259" s="35"/>
      <c r="B259" s="35"/>
      <c r="C259" s="48"/>
      <c r="D259" s="48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ht="12" customHeight="1">
      <c r="A260" s="35"/>
      <c r="B260" s="35"/>
      <c r="C260" s="48"/>
      <c r="D260" s="48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ht="12" customHeight="1">
      <c r="A261" s="35"/>
      <c r="B261" s="35"/>
      <c r="C261" s="48"/>
      <c r="D261" s="48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ht="12" customHeight="1">
      <c r="A262" s="35"/>
      <c r="B262" s="35"/>
      <c r="C262" s="48"/>
      <c r="D262" s="48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12" customHeight="1">
      <c r="A263" s="35"/>
      <c r="B263" s="35"/>
      <c r="C263" s="48"/>
      <c r="D263" s="48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ht="12" customHeight="1">
      <c r="A264" s="35"/>
      <c r="B264" s="35"/>
      <c r="C264" s="48"/>
      <c r="D264" s="48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ht="12" customHeight="1">
      <c r="A265" s="35"/>
      <c r="B265" s="35"/>
      <c r="C265" s="48"/>
      <c r="D265" s="48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ht="12" customHeight="1">
      <c r="A266" s="35"/>
      <c r="B266" s="35"/>
      <c r="C266" s="48"/>
      <c r="D266" s="48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ht="12" customHeight="1">
      <c r="A267" s="35"/>
      <c r="B267" s="35"/>
      <c r="C267" s="48"/>
      <c r="D267" s="48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ht="12" customHeight="1">
      <c r="A268" s="35"/>
      <c r="B268" s="35"/>
      <c r="C268" s="48"/>
      <c r="D268" s="48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ht="12" customHeight="1">
      <c r="A269" s="35"/>
      <c r="B269" s="35"/>
      <c r="C269" s="48"/>
      <c r="D269" s="48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ht="12" customHeight="1">
      <c r="A270" s="35"/>
      <c r="B270" s="35"/>
      <c r="C270" s="48"/>
      <c r="D270" s="48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ht="12" customHeight="1">
      <c r="A271" s="35"/>
      <c r="B271" s="35"/>
      <c r="C271" s="48"/>
      <c r="D271" s="48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ht="12" customHeight="1">
      <c r="A272" s="35"/>
      <c r="B272" s="35"/>
      <c r="C272" s="48"/>
      <c r="D272" s="48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ht="12" customHeight="1">
      <c r="A273" s="35"/>
      <c r="B273" s="35"/>
      <c r="C273" s="48"/>
      <c r="D273" s="48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ht="12" customHeight="1">
      <c r="A274" s="35"/>
      <c r="B274" s="35"/>
      <c r="C274" s="48"/>
      <c r="D274" s="48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ht="12" customHeight="1">
      <c r="A275" s="35"/>
      <c r="B275" s="35"/>
      <c r="C275" s="48"/>
      <c r="D275" s="48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ht="12" customHeight="1">
      <c r="A276" s="35"/>
      <c r="B276" s="35"/>
      <c r="C276" s="48"/>
      <c r="D276" s="48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ht="12" customHeight="1">
      <c r="A277" s="35"/>
      <c r="B277" s="35"/>
      <c r="C277" s="48"/>
      <c r="D277" s="48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ht="12" customHeight="1">
      <c r="A278" s="35"/>
      <c r="B278" s="35"/>
      <c r="C278" s="48"/>
      <c r="D278" s="48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ht="12" customHeight="1">
      <c r="A279" s="35"/>
      <c r="B279" s="35"/>
      <c r="C279" s="48"/>
      <c r="D279" s="48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ht="12" customHeight="1">
      <c r="A280" s="35"/>
      <c r="B280" s="35"/>
      <c r="C280" s="48"/>
      <c r="D280" s="48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ht="12" customHeight="1">
      <c r="A281" s="35"/>
      <c r="B281" s="35"/>
      <c r="C281" s="48"/>
      <c r="D281" s="48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ht="12" customHeight="1">
      <c r="A282" s="35"/>
      <c r="B282" s="35"/>
      <c r="C282" s="48"/>
      <c r="D282" s="48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ht="12" customHeight="1">
      <c r="A283" s="35"/>
      <c r="B283" s="35"/>
      <c r="C283" s="48"/>
      <c r="D283" s="48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ht="12" customHeight="1">
      <c r="A284" s="35"/>
      <c r="B284" s="35"/>
      <c r="C284" s="48"/>
      <c r="D284" s="48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ht="12" customHeight="1">
      <c r="A285" s="35"/>
      <c r="B285" s="35"/>
      <c r="C285" s="48"/>
      <c r="D285" s="48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ht="12" customHeight="1">
      <c r="A286" s="35"/>
      <c r="B286" s="35"/>
      <c r="C286" s="48"/>
      <c r="D286" s="48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ht="12" customHeight="1">
      <c r="A287" s="35"/>
      <c r="B287" s="35"/>
      <c r="C287" s="48"/>
      <c r="D287" s="48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ht="12" customHeight="1">
      <c r="A288" s="35"/>
      <c r="B288" s="35"/>
      <c r="C288" s="48"/>
      <c r="D288" s="48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ht="12" customHeight="1">
      <c r="A289" s="35"/>
      <c r="B289" s="35"/>
      <c r="C289" s="48"/>
      <c r="D289" s="48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ht="12" customHeight="1">
      <c r="A290" s="35"/>
      <c r="B290" s="35"/>
      <c r="C290" s="48"/>
      <c r="D290" s="48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ht="12" customHeight="1">
      <c r="A291" s="35"/>
      <c r="B291" s="35"/>
      <c r="C291" s="48"/>
      <c r="D291" s="48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ht="12" customHeight="1">
      <c r="A292" s="35"/>
      <c r="B292" s="35"/>
      <c r="C292" s="48"/>
      <c r="D292" s="48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ht="12" customHeight="1">
      <c r="A293" s="35"/>
      <c r="B293" s="35"/>
      <c r="C293" s="48"/>
      <c r="D293" s="48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ht="12" customHeight="1">
      <c r="A294" s="35"/>
      <c r="B294" s="35"/>
      <c r="C294" s="48"/>
      <c r="D294" s="48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ht="12" customHeight="1">
      <c r="A295" s="35"/>
      <c r="B295" s="35"/>
      <c r="C295" s="48"/>
      <c r="D295" s="48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ht="12" customHeight="1">
      <c r="A296" s="35"/>
      <c r="B296" s="35"/>
      <c r="C296" s="48"/>
      <c r="D296" s="48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ht="12" customHeight="1">
      <c r="A297" s="35"/>
      <c r="B297" s="35"/>
      <c r="C297" s="48"/>
      <c r="D297" s="48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ht="12" customHeight="1">
      <c r="A298" s="35"/>
      <c r="B298" s="35"/>
      <c r="C298" s="48"/>
      <c r="D298" s="48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ht="12" customHeight="1">
      <c r="A299" s="35"/>
      <c r="B299" s="35"/>
      <c r="C299" s="48"/>
      <c r="D299" s="48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ht="12" customHeight="1">
      <c r="A300" s="35"/>
      <c r="B300" s="35"/>
      <c r="C300" s="48"/>
      <c r="D300" s="48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ht="12" customHeight="1">
      <c r="A301" s="35"/>
      <c r="B301" s="35"/>
      <c r="C301" s="48"/>
      <c r="D301" s="48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ht="12" customHeight="1">
      <c r="A302" s="35"/>
      <c r="B302" s="35"/>
      <c r="C302" s="48"/>
      <c r="D302" s="48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ht="12" customHeight="1">
      <c r="A303" s="35"/>
      <c r="B303" s="35"/>
      <c r="C303" s="48"/>
      <c r="D303" s="48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ht="12" customHeight="1">
      <c r="A304" s="35"/>
      <c r="B304" s="35"/>
      <c r="C304" s="48"/>
      <c r="D304" s="48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ht="12" customHeight="1">
      <c r="A305" s="35"/>
      <c r="B305" s="35"/>
      <c r="C305" s="48"/>
      <c r="D305" s="48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ht="12" customHeight="1">
      <c r="A306" s="35"/>
      <c r="B306" s="35"/>
      <c r="C306" s="48"/>
      <c r="D306" s="48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ht="12" customHeight="1">
      <c r="A307" s="35"/>
      <c r="B307" s="35"/>
      <c r="C307" s="48"/>
      <c r="D307" s="48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ht="12" customHeight="1">
      <c r="A308" s="35"/>
      <c r="B308" s="35"/>
      <c r="C308" s="48"/>
      <c r="D308" s="48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ht="12" customHeight="1">
      <c r="A309" s="35"/>
      <c r="B309" s="35"/>
      <c r="C309" s="48"/>
      <c r="D309" s="48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ht="12" customHeight="1">
      <c r="A310" s="35"/>
      <c r="B310" s="35"/>
      <c r="C310" s="48"/>
      <c r="D310" s="48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ht="12" customHeight="1">
      <c r="A311" s="35"/>
      <c r="B311" s="35"/>
      <c r="C311" s="48"/>
      <c r="D311" s="48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ht="12" customHeight="1">
      <c r="A312" s="35"/>
      <c r="B312" s="35"/>
      <c r="C312" s="48"/>
      <c r="D312" s="48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2" customHeight="1">
      <c r="A313" s="35"/>
      <c r="B313" s="35"/>
      <c r="C313" s="48"/>
      <c r="D313" s="48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ht="12" customHeight="1">
      <c r="A314" s="35"/>
      <c r="B314" s="35"/>
      <c r="C314" s="48"/>
      <c r="D314" s="48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ht="12" customHeight="1">
      <c r="A315" s="35"/>
      <c r="B315" s="35"/>
      <c r="C315" s="48"/>
      <c r="D315" s="48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ht="12" customHeight="1">
      <c r="A316" s="35"/>
      <c r="B316" s="35"/>
      <c r="C316" s="48"/>
      <c r="D316" s="48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ht="12" customHeight="1">
      <c r="A317" s="35"/>
      <c r="B317" s="35"/>
      <c r="C317" s="48"/>
      <c r="D317" s="48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2" customHeight="1">
      <c r="A318" s="35"/>
      <c r="B318" s="35"/>
      <c r="C318" s="48"/>
      <c r="D318" s="48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ht="12" customHeight="1">
      <c r="A319" s="35"/>
      <c r="B319" s="35"/>
      <c r="C319" s="48"/>
      <c r="D319" s="48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ht="12" customHeight="1">
      <c r="A320" s="35"/>
      <c r="B320" s="35"/>
      <c r="C320" s="48"/>
      <c r="D320" s="48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2" customHeight="1">
      <c r="A321" s="35"/>
      <c r="B321" s="35"/>
      <c r="C321" s="48"/>
      <c r="D321" s="48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ht="12" customHeight="1">
      <c r="A322" s="35"/>
      <c r="B322" s="35"/>
      <c r="C322" s="48"/>
      <c r="D322" s="48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ht="12" customHeight="1">
      <c r="A323" s="35"/>
      <c r="B323" s="35"/>
      <c r="C323" s="48"/>
      <c r="D323" s="48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2" customHeight="1">
      <c r="A324" s="35"/>
      <c r="B324" s="35"/>
      <c r="C324" s="48"/>
      <c r="D324" s="48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ht="12" customHeight="1">
      <c r="A325" s="35"/>
      <c r="B325" s="35"/>
      <c r="C325" s="48"/>
      <c r="D325" s="48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ht="12" customHeight="1">
      <c r="A326" s="35"/>
      <c r="B326" s="35"/>
      <c r="C326" s="48"/>
      <c r="D326" s="48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12" customHeight="1">
      <c r="A327" s="35"/>
      <c r="B327" s="35"/>
      <c r="C327" s="48"/>
      <c r="D327" s="48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2" customHeight="1">
      <c r="A328" s="35"/>
      <c r="B328" s="35"/>
      <c r="C328" s="48"/>
      <c r="D328" s="48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ht="12" customHeight="1">
      <c r="A329" s="35"/>
      <c r="B329" s="35"/>
      <c r="C329" s="48"/>
      <c r="D329" s="48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ht="12" customHeight="1">
      <c r="A330" s="35"/>
      <c r="B330" s="35"/>
      <c r="C330" s="48"/>
      <c r="D330" s="48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12" customHeight="1">
      <c r="A331" s="35"/>
      <c r="B331" s="35"/>
      <c r="C331" s="48"/>
      <c r="D331" s="48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ht="12" customHeight="1">
      <c r="A332" s="35"/>
      <c r="B332" s="35"/>
      <c r="C332" s="48"/>
      <c r="D332" s="48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12" customHeight="1">
      <c r="A333" s="35"/>
      <c r="B333" s="35"/>
      <c r="C333" s="48"/>
      <c r="D333" s="48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ht="12" customHeight="1">
      <c r="A334" s="35"/>
      <c r="B334" s="35"/>
      <c r="C334" s="48"/>
      <c r="D334" s="48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12" customHeight="1">
      <c r="A335" s="35"/>
      <c r="B335" s="35"/>
      <c r="C335" s="48"/>
      <c r="D335" s="48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ht="12" customHeight="1">
      <c r="A336" s="35"/>
      <c r="B336" s="35"/>
      <c r="C336" s="48"/>
      <c r="D336" s="48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ht="12" customHeight="1">
      <c r="A337" s="35"/>
      <c r="B337" s="35"/>
      <c r="C337" s="48"/>
      <c r="D337" s="48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ht="12" customHeight="1">
      <c r="A338" s="35"/>
      <c r="B338" s="35"/>
      <c r="C338" s="48"/>
      <c r="D338" s="48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ht="12" customHeight="1">
      <c r="A339" s="35"/>
      <c r="B339" s="35"/>
      <c r="C339" s="48"/>
      <c r="D339" s="48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ht="12" customHeight="1">
      <c r="A340" s="35"/>
      <c r="B340" s="35"/>
      <c r="C340" s="48"/>
      <c r="D340" s="48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ht="12" customHeight="1">
      <c r="A341" s="35"/>
      <c r="B341" s="35"/>
      <c r="C341" s="48"/>
      <c r="D341" s="48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ht="12" customHeight="1">
      <c r="A342" s="35"/>
      <c r="B342" s="35"/>
      <c r="C342" s="48"/>
      <c r="D342" s="48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ht="12" customHeight="1">
      <c r="A343" s="35"/>
      <c r="B343" s="35"/>
      <c r="C343" s="48"/>
      <c r="D343" s="48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ht="12" customHeight="1">
      <c r="A344" s="35"/>
      <c r="B344" s="35"/>
      <c r="C344" s="48"/>
      <c r="D344" s="48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ht="12" customHeight="1">
      <c r="A345" s="35"/>
      <c r="B345" s="35"/>
      <c r="C345" s="48"/>
      <c r="D345" s="48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ht="12" customHeight="1">
      <c r="A346" s="35"/>
      <c r="B346" s="35"/>
      <c r="C346" s="48"/>
      <c r="D346" s="48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ht="12" customHeight="1">
      <c r="A347" s="35"/>
      <c r="B347" s="35"/>
      <c r="C347" s="48"/>
      <c r="D347" s="48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ht="12" customHeight="1">
      <c r="A348" s="35"/>
      <c r="B348" s="35"/>
      <c r="C348" s="48"/>
      <c r="D348" s="48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ht="12" customHeight="1">
      <c r="A349" s="35"/>
      <c r="B349" s="35"/>
      <c r="C349" s="48"/>
      <c r="D349" s="48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ht="12" customHeight="1">
      <c r="A350" s="35"/>
      <c r="B350" s="35"/>
      <c r="C350" s="48"/>
      <c r="D350" s="48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ht="12" customHeight="1">
      <c r="A351" s="35"/>
      <c r="B351" s="35"/>
      <c r="C351" s="48"/>
      <c r="D351" s="48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ht="12" customHeight="1">
      <c r="A352" s="35"/>
      <c r="B352" s="35"/>
      <c r="C352" s="48"/>
      <c r="D352" s="48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ht="12" customHeight="1">
      <c r="A353" s="35"/>
      <c r="B353" s="35"/>
      <c r="C353" s="48"/>
      <c r="D353" s="48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ht="12" customHeight="1">
      <c r="A354" s="35"/>
      <c r="B354" s="35"/>
      <c r="C354" s="48"/>
      <c r="D354" s="48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ht="12" customHeight="1">
      <c r="A355" s="35"/>
      <c r="B355" s="35"/>
      <c r="C355" s="48"/>
      <c r="D355" s="48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ht="12" customHeight="1">
      <c r="A356" s="35"/>
      <c r="B356" s="35"/>
      <c r="C356" s="48"/>
      <c r="D356" s="48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ht="12" customHeight="1">
      <c r="A357" s="35"/>
      <c r="B357" s="35"/>
      <c r="C357" s="48"/>
      <c r="D357" s="48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ht="12" customHeight="1">
      <c r="A358" s="35"/>
      <c r="B358" s="35"/>
      <c r="C358" s="48"/>
      <c r="D358" s="48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ht="12" customHeight="1">
      <c r="A359" s="35"/>
      <c r="B359" s="35"/>
      <c r="C359" s="48"/>
      <c r="D359" s="48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ht="12" customHeight="1">
      <c r="A360" s="35"/>
      <c r="B360" s="35"/>
      <c r="C360" s="48"/>
      <c r="D360" s="48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ht="12" customHeight="1">
      <c r="A361" s="35"/>
      <c r="B361" s="35"/>
      <c r="C361" s="48"/>
      <c r="D361" s="48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ht="12" customHeight="1">
      <c r="A362" s="35"/>
      <c r="B362" s="35"/>
      <c r="C362" s="48"/>
      <c r="D362" s="48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ht="12" customHeight="1">
      <c r="A363" s="35"/>
      <c r="B363" s="35"/>
      <c r="C363" s="48"/>
      <c r="D363" s="4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ht="12" customHeight="1">
      <c r="A364" s="35"/>
      <c r="B364" s="35"/>
      <c r="C364" s="48"/>
      <c r="D364" s="48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ht="12" customHeight="1">
      <c r="A365" s="35"/>
      <c r="B365" s="35"/>
      <c r="C365" s="48"/>
      <c r="D365" s="48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ht="12" customHeight="1">
      <c r="A366" s="35"/>
      <c r="B366" s="35"/>
      <c r="C366" s="48"/>
      <c r="D366" s="48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ht="12" customHeight="1">
      <c r="A367" s="35"/>
      <c r="B367" s="35"/>
      <c r="C367" s="48"/>
      <c r="D367" s="48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ht="12" customHeight="1">
      <c r="A368" s="35"/>
      <c r="B368" s="35"/>
      <c r="C368" s="48"/>
      <c r="D368" s="48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ht="12" customHeight="1">
      <c r="A369" s="35"/>
      <c r="B369" s="35"/>
      <c r="C369" s="48"/>
      <c r="D369" s="48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ht="12" customHeight="1">
      <c r="A370" s="35"/>
      <c r="B370" s="35"/>
      <c r="C370" s="48"/>
      <c r="D370" s="48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ht="12" customHeight="1">
      <c r="A371" s="35"/>
      <c r="B371" s="35"/>
      <c r="C371" s="48"/>
      <c r="D371" s="48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ht="12" customHeight="1">
      <c r="A372" s="35"/>
      <c r="B372" s="35"/>
      <c r="C372" s="48"/>
      <c r="D372" s="48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ht="12" customHeight="1">
      <c r="A373" s="35"/>
      <c r="B373" s="35"/>
      <c r="C373" s="48"/>
      <c r="D373" s="48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ht="12" customHeight="1">
      <c r="A374" s="35"/>
      <c r="B374" s="35"/>
      <c r="C374" s="48"/>
      <c r="D374" s="48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ht="12" customHeight="1">
      <c r="A375" s="35"/>
      <c r="B375" s="35"/>
      <c r="C375" s="48"/>
      <c r="D375" s="48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ht="12" customHeight="1">
      <c r="A376" s="35"/>
      <c r="B376" s="35"/>
      <c r="C376" s="48"/>
      <c r="D376" s="48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ht="12" customHeight="1">
      <c r="A377" s="35"/>
      <c r="B377" s="35"/>
      <c r="C377" s="48"/>
      <c r="D377" s="48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ht="12" customHeight="1">
      <c r="A378" s="35"/>
      <c r="B378" s="35"/>
      <c r="C378" s="48"/>
      <c r="D378" s="48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ht="12" customHeight="1">
      <c r="A379" s="35"/>
      <c r="B379" s="35"/>
      <c r="C379" s="48"/>
      <c r="D379" s="48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ht="12" customHeight="1">
      <c r="A380" s="35"/>
      <c r="B380" s="35"/>
      <c r="C380" s="48"/>
      <c r="D380" s="48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ht="12" customHeight="1">
      <c r="A381" s="35"/>
      <c r="B381" s="35"/>
      <c r="C381" s="48"/>
      <c r="D381" s="48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ht="12" customHeight="1">
      <c r="A382" s="35"/>
      <c r="B382" s="35"/>
      <c r="C382" s="48"/>
      <c r="D382" s="48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ht="12" customHeight="1">
      <c r="A383" s="35"/>
      <c r="B383" s="35"/>
      <c r="C383" s="48"/>
      <c r="D383" s="48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ht="12" customHeight="1">
      <c r="A384" s="35"/>
      <c r="B384" s="35"/>
      <c r="C384" s="48"/>
      <c r="D384" s="48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ht="12" customHeight="1">
      <c r="A385" s="35"/>
      <c r="B385" s="35"/>
      <c r="C385" s="48"/>
      <c r="D385" s="48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ht="12" customHeight="1">
      <c r="A386" s="35"/>
      <c r="B386" s="35"/>
      <c r="C386" s="48"/>
      <c r="D386" s="48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ht="12" customHeight="1">
      <c r="A387" s="35"/>
      <c r="B387" s="35"/>
      <c r="C387" s="48"/>
      <c r="D387" s="48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ht="12" customHeight="1">
      <c r="A388" s="35"/>
      <c r="B388" s="35"/>
      <c r="C388" s="48"/>
      <c r="D388" s="48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ht="12" customHeight="1">
      <c r="A389" s="35"/>
      <c r="B389" s="35"/>
      <c r="C389" s="48"/>
      <c r="D389" s="48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ht="12" customHeight="1">
      <c r="A390" s="35"/>
      <c r="B390" s="35"/>
      <c r="C390" s="48"/>
      <c r="D390" s="48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ht="12" customHeight="1">
      <c r="A391" s="35"/>
      <c r="B391" s="35"/>
      <c r="C391" s="48"/>
      <c r="D391" s="48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ht="12" customHeight="1">
      <c r="A392" s="35"/>
      <c r="B392" s="35"/>
      <c r="C392" s="48"/>
      <c r="D392" s="48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ht="12" customHeight="1">
      <c r="A393" s="35"/>
      <c r="B393" s="35"/>
      <c r="C393" s="48"/>
      <c r="D393" s="48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ht="12" customHeight="1">
      <c r="A394" s="35"/>
      <c r="B394" s="35"/>
      <c r="C394" s="48"/>
      <c r="D394" s="48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ht="12" customHeight="1">
      <c r="A395" s="35"/>
      <c r="B395" s="35"/>
      <c r="C395" s="48"/>
      <c r="D395" s="48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ht="12" customHeight="1">
      <c r="A396" s="35"/>
      <c r="B396" s="35"/>
      <c r="C396" s="48"/>
      <c r="D396" s="48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ht="12" customHeight="1">
      <c r="A397" s="35"/>
      <c r="B397" s="35"/>
      <c r="C397" s="48"/>
      <c r="D397" s="48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ht="12" customHeight="1">
      <c r="A398" s="35"/>
      <c r="B398" s="35"/>
      <c r="C398" s="48"/>
      <c r="D398" s="48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ht="12" customHeight="1">
      <c r="A399" s="35"/>
      <c r="B399" s="35"/>
      <c r="C399" s="48"/>
      <c r="D399" s="48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ht="12" customHeight="1">
      <c r="A400" s="35"/>
      <c r="B400" s="35"/>
      <c r="C400" s="48"/>
      <c r="D400" s="48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ht="12" customHeight="1">
      <c r="A401" s="35"/>
      <c r="B401" s="35"/>
      <c r="C401" s="48"/>
      <c r="D401" s="48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ht="12" customHeight="1">
      <c r="A402" s="35"/>
      <c r="B402" s="35"/>
      <c r="C402" s="48"/>
      <c r="D402" s="48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ht="12" customHeight="1">
      <c r="A403" s="35"/>
      <c r="B403" s="35"/>
      <c r="C403" s="48"/>
      <c r="D403" s="48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ht="12" customHeight="1">
      <c r="A404" s="35"/>
      <c r="B404" s="35"/>
      <c r="C404" s="48"/>
      <c r="D404" s="48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ht="12" customHeight="1">
      <c r="A405" s="35"/>
      <c r="B405" s="35"/>
      <c r="C405" s="48"/>
      <c r="D405" s="48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ht="12" customHeight="1">
      <c r="A406" s="35"/>
      <c r="B406" s="35"/>
      <c r="C406" s="48"/>
      <c r="D406" s="48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ht="12" customHeight="1">
      <c r="A407" s="35"/>
      <c r="B407" s="35"/>
      <c r="C407" s="48"/>
      <c r="D407" s="48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ht="12" customHeight="1">
      <c r="A408" s="35"/>
      <c r="B408" s="35"/>
      <c r="C408" s="48"/>
      <c r="D408" s="48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ht="12" customHeight="1">
      <c r="A409" s="35"/>
      <c r="B409" s="35"/>
      <c r="C409" s="48"/>
      <c r="D409" s="48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ht="12" customHeight="1">
      <c r="A410" s="35"/>
      <c r="B410" s="35"/>
      <c r="C410" s="48"/>
      <c r="D410" s="48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ht="12" customHeight="1">
      <c r="A411" s="35"/>
      <c r="B411" s="35"/>
      <c r="C411" s="48"/>
      <c r="D411" s="48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ht="12" customHeight="1">
      <c r="A412" s="35"/>
      <c r="B412" s="35"/>
      <c r="C412" s="48"/>
      <c r="D412" s="48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ht="12" customHeight="1">
      <c r="A413" s="35"/>
      <c r="B413" s="35"/>
      <c r="C413" s="48"/>
      <c r="D413" s="48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ht="12" customHeight="1">
      <c r="A414" s="35"/>
      <c r="B414" s="35"/>
      <c r="C414" s="48"/>
      <c r="D414" s="48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ht="12" customHeight="1">
      <c r="A415" s="35"/>
      <c r="B415" s="35"/>
      <c r="C415" s="48"/>
      <c r="D415" s="48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ht="12" customHeight="1">
      <c r="A416" s="35"/>
      <c r="B416" s="35"/>
      <c r="C416" s="48"/>
      <c r="D416" s="48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ht="12" customHeight="1">
      <c r="A417" s="35"/>
      <c r="B417" s="35"/>
      <c r="C417" s="48"/>
      <c r="D417" s="48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ht="12" customHeight="1">
      <c r="A418" s="35"/>
      <c r="B418" s="35"/>
      <c r="C418" s="48"/>
      <c r="D418" s="48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ht="12" customHeight="1">
      <c r="A419" s="35"/>
      <c r="B419" s="35"/>
      <c r="C419" s="48"/>
      <c r="D419" s="48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ht="12" customHeight="1">
      <c r="A420" s="35"/>
      <c r="B420" s="35"/>
      <c r="C420" s="48"/>
      <c r="D420" s="48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ht="12" customHeight="1">
      <c r="A421" s="35"/>
      <c r="B421" s="35"/>
      <c r="C421" s="48"/>
      <c r="D421" s="48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ht="12" customHeight="1">
      <c r="A422" s="35"/>
      <c r="B422" s="35"/>
      <c r="C422" s="48"/>
      <c r="D422" s="48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ht="12" customHeight="1">
      <c r="A423" s="35"/>
      <c r="B423" s="35"/>
      <c r="C423" s="48"/>
      <c r="D423" s="48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ht="12" customHeight="1">
      <c r="A424" s="35"/>
      <c r="B424" s="35"/>
      <c r="C424" s="48"/>
      <c r="D424" s="48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ht="12" customHeight="1">
      <c r="A425" s="35"/>
      <c r="B425" s="35"/>
      <c r="C425" s="48"/>
      <c r="D425" s="48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ht="12" customHeight="1">
      <c r="A426" s="35"/>
      <c r="B426" s="35"/>
      <c r="C426" s="48"/>
      <c r="D426" s="48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ht="12" customHeight="1">
      <c r="A427" s="35"/>
      <c r="B427" s="35"/>
      <c r="C427" s="48"/>
      <c r="D427" s="48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ht="12" customHeight="1">
      <c r="A428" s="35"/>
      <c r="B428" s="35"/>
      <c r="C428" s="48"/>
      <c r="D428" s="48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ht="12" customHeight="1">
      <c r="A429" s="35"/>
      <c r="B429" s="35"/>
      <c r="C429" s="48"/>
      <c r="D429" s="48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ht="12" customHeight="1">
      <c r="A430" s="35"/>
      <c r="B430" s="35"/>
      <c r="C430" s="48"/>
      <c r="D430" s="48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ht="12" customHeight="1">
      <c r="A431" s="35"/>
      <c r="B431" s="35"/>
      <c r="C431" s="48"/>
      <c r="D431" s="48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ht="12" customHeight="1">
      <c r="A432" s="35"/>
      <c r="B432" s="35"/>
      <c r="C432" s="48"/>
      <c r="D432" s="48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ht="12" customHeight="1">
      <c r="A433" s="35"/>
      <c r="B433" s="35"/>
      <c r="C433" s="48"/>
      <c r="D433" s="48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ht="12" customHeight="1">
      <c r="A434" s="35"/>
      <c r="B434" s="35"/>
      <c r="C434" s="48"/>
      <c r="D434" s="48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ht="12" customHeight="1">
      <c r="A435" s="35"/>
      <c r="B435" s="35"/>
      <c r="C435" s="48"/>
      <c r="D435" s="48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ht="12" customHeight="1">
      <c r="A436" s="35"/>
      <c r="B436" s="35"/>
      <c r="C436" s="48"/>
      <c r="D436" s="48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ht="12" customHeight="1">
      <c r="A437" s="35"/>
      <c r="B437" s="35"/>
      <c r="C437" s="48"/>
      <c r="D437" s="48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ht="12" customHeight="1">
      <c r="A438" s="35"/>
      <c r="B438" s="35"/>
      <c r="C438" s="48"/>
      <c r="D438" s="48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ht="12" customHeight="1">
      <c r="A439" s="35"/>
      <c r="B439" s="35"/>
      <c r="C439" s="48"/>
      <c r="D439" s="48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ht="12" customHeight="1">
      <c r="A440" s="35"/>
      <c r="B440" s="35"/>
      <c r="C440" s="48"/>
      <c r="D440" s="48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ht="12" customHeight="1">
      <c r="A441" s="35"/>
      <c r="B441" s="35"/>
      <c r="C441" s="48"/>
      <c r="D441" s="48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ht="12" customHeight="1">
      <c r="A442" s="35"/>
      <c r="B442" s="35"/>
      <c r="C442" s="48"/>
      <c r="D442" s="48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ht="12" customHeight="1">
      <c r="A443" s="35"/>
      <c r="B443" s="35"/>
      <c r="C443" s="48"/>
      <c r="D443" s="48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ht="12" customHeight="1">
      <c r="A444" s="35"/>
      <c r="B444" s="35"/>
      <c r="C444" s="48"/>
      <c r="D444" s="48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ht="12" customHeight="1">
      <c r="A445" s="35"/>
      <c r="B445" s="35"/>
      <c r="C445" s="48"/>
      <c r="D445" s="48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ht="12" customHeight="1">
      <c r="A446" s="35"/>
      <c r="B446" s="35"/>
      <c r="C446" s="48"/>
      <c r="D446" s="48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ht="12" customHeight="1">
      <c r="A447" s="35"/>
      <c r="B447" s="35"/>
      <c r="C447" s="48"/>
      <c r="D447" s="48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ht="12" customHeight="1">
      <c r="A448" s="35"/>
      <c r="B448" s="35"/>
      <c r="C448" s="48"/>
      <c r="D448" s="48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ht="12" customHeight="1">
      <c r="A449" s="35"/>
      <c r="B449" s="35"/>
      <c r="C449" s="48"/>
      <c r="D449" s="48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ht="12" customHeight="1">
      <c r="A450" s="35"/>
      <c r="B450" s="35"/>
      <c r="C450" s="48"/>
      <c r="D450" s="48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ht="12" customHeight="1">
      <c r="A451" s="35"/>
      <c r="B451" s="35"/>
      <c r="C451" s="48"/>
      <c r="D451" s="48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ht="12" customHeight="1">
      <c r="A452" s="35"/>
      <c r="B452" s="35"/>
      <c r="C452" s="48"/>
      <c r="D452" s="48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ht="12" customHeight="1">
      <c r="A453" s="35"/>
      <c r="B453" s="35"/>
      <c r="C453" s="48"/>
      <c r="D453" s="48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ht="12" customHeight="1">
      <c r="A454" s="35"/>
      <c r="B454" s="35"/>
      <c r="C454" s="48"/>
      <c r="D454" s="48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ht="12" customHeight="1">
      <c r="A455" s="35"/>
      <c r="B455" s="35"/>
      <c r="C455" s="48"/>
      <c r="D455" s="48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ht="12" customHeight="1">
      <c r="A456" s="35"/>
      <c r="B456" s="35"/>
      <c r="C456" s="48"/>
      <c r="D456" s="48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ht="12" customHeight="1">
      <c r="A457" s="35"/>
      <c r="B457" s="35"/>
      <c r="C457" s="48"/>
      <c r="D457" s="48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ht="12" customHeight="1">
      <c r="A458" s="35"/>
      <c r="B458" s="35"/>
      <c r="C458" s="48"/>
      <c r="D458" s="48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ht="12" customHeight="1">
      <c r="A459" s="35"/>
      <c r="B459" s="35"/>
      <c r="C459" s="48"/>
      <c r="D459" s="48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ht="12" customHeight="1">
      <c r="A460" s="35"/>
      <c r="B460" s="35"/>
      <c r="C460" s="48"/>
      <c r="D460" s="48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ht="12" customHeight="1">
      <c r="A461" s="35"/>
      <c r="B461" s="35"/>
      <c r="C461" s="48"/>
      <c r="D461" s="48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ht="12" customHeight="1">
      <c r="A462" s="35"/>
      <c r="B462" s="35"/>
      <c r="C462" s="48"/>
      <c r="D462" s="48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ht="12" customHeight="1">
      <c r="A463" s="35"/>
      <c r="B463" s="35"/>
      <c r="C463" s="48"/>
      <c r="D463" s="48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ht="12" customHeight="1">
      <c r="A464" s="35"/>
      <c r="B464" s="35"/>
      <c r="C464" s="48"/>
      <c r="D464" s="48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ht="12" customHeight="1">
      <c r="A465" s="35"/>
      <c r="B465" s="35"/>
      <c r="C465" s="48"/>
      <c r="D465" s="48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ht="12" customHeight="1">
      <c r="A466" s="35"/>
      <c r="B466" s="35"/>
      <c r="C466" s="48"/>
      <c r="D466" s="48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ht="12" customHeight="1">
      <c r="A467" s="35"/>
      <c r="B467" s="35"/>
      <c r="C467" s="48"/>
      <c r="D467" s="48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ht="12" customHeight="1">
      <c r="A468" s="35"/>
      <c r="B468" s="35"/>
      <c r="C468" s="48"/>
      <c r="D468" s="48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ht="12" customHeight="1">
      <c r="A469" s="35"/>
      <c r="B469" s="35"/>
      <c r="C469" s="48"/>
      <c r="D469" s="48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ht="12" customHeight="1">
      <c r="A470" s="35"/>
      <c r="B470" s="35"/>
      <c r="C470" s="48"/>
      <c r="D470" s="48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ht="12" customHeight="1">
      <c r="A471" s="35"/>
      <c r="B471" s="35"/>
      <c r="C471" s="48"/>
      <c r="D471" s="48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ht="12" customHeight="1">
      <c r="A472" s="35"/>
      <c r="B472" s="35"/>
      <c r="C472" s="48"/>
      <c r="D472" s="48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ht="12" customHeight="1">
      <c r="A473" s="35"/>
      <c r="B473" s="35"/>
      <c r="C473" s="48"/>
      <c r="D473" s="48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ht="12" customHeight="1">
      <c r="A474" s="35"/>
      <c r="B474" s="35"/>
      <c r="C474" s="48"/>
      <c r="D474" s="48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ht="12" customHeight="1">
      <c r="A475" s="35"/>
      <c r="B475" s="35"/>
      <c r="C475" s="48"/>
      <c r="D475" s="48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ht="12" customHeight="1">
      <c r="A476" s="35"/>
      <c r="B476" s="35"/>
      <c r="C476" s="48"/>
      <c r="D476" s="48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ht="12" customHeight="1">
      <c r="A477" s="35"/>
      <c r="B477" s="35"/>
      <c r="C477" s="48"/>
      <c r="D477" s="48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ht="12" customHeight="1">
      <c r="A478" s="35"/>
      <c r="B478" s="35"/>
      <c r="C478" s="48"/>
      <c r="D478" s="48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ht="12" customHeight="1">
      <c r="A479" s="35"/>
      <c r="B479" s="35"/>
      <c r="C479" s="48"/>
      <c r="D479" s="48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ht="12" customHeight="1">
      <c r="A480" s="35"/>
      <c r="B480" s="35"/>
      <c r="C480" s="48"/>
      <c r="D480" s="48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ht="12" customHeight="1">
      <c r="A481" s="35"/>
      <c r="B481" s="35"/>
      <c r="C481" s="48"/>
      <c r="D481" s="48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ht="12" customHeight="1">
      <c r="A482" s="35"/>
      <c r="B482" s="35"/>
      <c r="C482" s="48"/>
      <c r="D482" s="48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ht="12" customHeight="1">
      <c r="A483" s="35"/>
      <c r="B483" s="35"/>
      <c r="C483" s="48"/>
      <c r="D483" s="48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ht="12" customHeight="1">
      <c r="A484" s="35"/>
      <c r="B484" s="35"/>
      <c r="C484" s="48"/>
      <c r="D484" s="48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ht="12" customHeight="1">
      <c r="A485" s="35"/>
      <c r="B485" s="35"/>
      <c r="C485" s="48"/>
      <c r="D485" s="48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ht="12" customHeight="1">
      <c r="A486" s="35"/>
      <c r="B486" s="35"/>
      <c r="C486" s="48"/>
      <c r="D486" s="48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ht="12" customHeight="1">
      <c r="A487" s="35"/>
      <c r="B487" s="35"/>
      <c r="C487" s="48"/>
      <c r="D487" s="48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ht="12" customHeight="1">
      <c r="A488" s="35"/>
      <c r="B488" s="35"/>
      <c r="C488" s="48"/>
      <c r="D488" s="48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ht="12" customHeight="1">
      <c r="A489" s="35"/>
      <c r="B489" s="35"/>
      <c r="C489" s="48"/>
      <c r="D489" s="48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ht="12" customHeight="1">
      <c r="A490" s="35"/>
      <c r="B490" s="35"/>
      <c r="C490" s="48"/>
      <c r="D490" s="48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ht="12" customHeight="1">
      <c r="A491" s="35"/>
      <c r="B491" s="35"/>
      <c r="C491" s="48"/>
      <c r="D491" s="48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ht="12" customHeight="1">
      <c r="A492" s="35"/>
      <c r="B492" s="35"/>
      <c r="C492" s="48"/>
      <c r="D492" s="48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ht="12" customHeight="1">
      <c r="A493" s="35"/>
      <c r="B493" s="35"/>
      <c r="C493" s="48"/>
      <c r="D493" s="48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ht="12" customHeight="1">
      <c r="A494" s="35"/>
      <c r="B494" s="35"/>
      <c r="C494" s="48"/>
      <c r="D494" s="48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ht="12" customHeight="1">
      <c r="A495" s="35"/>
      <c r="B495" s="35"/>
      <c r="C495" s="48"/>
      <c r="D495" s="48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ht="12" customHeight="1">
      <c r="A496" s="35"/>
      <c r="B496" s="35"/>
      <c r="C496" s="48"/>
      <c r="D496" s="48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ht="12" customHeight="1">
      <c r="A497" s="35"/>
      <c r="B497" s="35"/>
      <c r="C497" s="48"/>
      <c r="D497" s="48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ht="12" customHeight="1">
      <c r="A498" s="35"/>
      <c r="B498" s="35"/>
      <c r="C498" s="48"/>
      <c r="D498" s="48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ht="12" customHeight="1">
      <c r="A499" s="35"/>
      <c r="B499" s="35"/>
      <c r="C499" s="48"/>
      <c r="D499" s="48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ht="12" customHeight="1">
      <c r="A500" s="35"/>
      <c r="B500" s="35"/>
      <c r="C500" s="48"/>
      <c r="D500" s="48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ht="12" customHeight="1">
      <c r="A501" s="35"/>
      <c r="B501" s="35"/>
      <c r="C501" s="48"/>
      <c r="D501" s="48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ht="12" customHeight="1">
      <c r="A502" s="35"/>
      <c r="B502" s="35"/>
      <c r="C502" s="48"/>
      <c r="D502" s="48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ht="12" customHeight="1">
      <c r="A503" s="35"/>
      <c r="B503" s="35"/>
      <c r="C503" s="48"/>
      <c r="D503" s="48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ht="12" customHeight="1">
      <c r="A504" s="35"/>
      <c r="B504" s="35"/>
      <c r="C504" s="48"/>
      <c r="D504" s="48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ht="12" customHeight="1">
      <c r="A505" s="35"/>
      <c r="B505" s="35"/>
      <c r="C505" s="48"/>
      <c r="D505" s="48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ht="12" customHeight="1">
      <c r="A506" s="35"/>
      <c r="B506" s="35"/>
      <c r="C506" s="48"/>
      <c r="D506" s="48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ht="12" customHeight="1">
      <c r="A507" s="35"/>
      <c r="B507" s="35"/>
      <c r="C507" s="48"/>
      <c r="D507" s="48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ht="12" customHeight="1">
      <c r="A508" s="35"/>
      <c r="B508" s="35"/>
      <c r="C508" s="48"/>
      <c r="D508" s="48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ht="12" customHeight="1">
      <c r="A509" s="35"/>
      <c r="B509" s="35"/>
      <c r="C509" s="48"/>
      <c r="D509" s="48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ht="12" customHeight="1">
      <c r="A510" s="35"/>
      <c r="B510" s="35"/>
      <c r="C510" s="48"/>
      <c r="D510" s="48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ht="12" customHeight="1">
      <c r="A511" s="35"/>
      <c r="B511" s="35"/>
      <c r="C511" s="48"/>
      <c r="D511" s="48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ht="12" customHeight="1">
      <c r="A512" s="35"/>
      <c r="B512" s="35"/>
      <c r="C512" s="48"/>
      <c r="D512" s="48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ht="12" customHeight="1">
      <c r="A513" s="35"/>
      <c r="B513" s="35"/>
      <c r="C513" s="48"/>
      <c r="D513" s="48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ht="12" customHeight="1">
      <c r="A514" s="35"/>
      <c r="B514" s="35"/>
      <c r="C514" s="48"/>
      <c r="D514" s="48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ht="12" customHeight="1">
      <c r="A515" s="35"/>
      <c r="B515" s="35"/>
      <c r="C515" s="48"/>
      <c r="D515" s="48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ht="12" customHeight="1">
      <c r="A516" s="35"/>
      <c r="B516" s="35"/>
      <c r="C516" s="48"/>
      <c r="D516" s="48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ht="12" customHeight="1">
      <c r="A517" s="35"/>
      <c r="B517" s="35"/>
      <c r="C517" s="48"/>
      <c r="D517" s="48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ht="12" customHeight="1">
      <c r="A518" s="35"/>
      <c r="B518" s="35"/>
      <c r="C518" s="48"/>
      <c r="D518" s="48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ht="12" customHeight="1">
      <c r="A519" s="35"/>
      <c r="B519" s="35"/>
      <c r="C519" s="48"/>
      <c r="D519" s="48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ht="12" customHeight="1">
      <c r="A520" s="35"/>
      <c r="B520" s="35"/>
      <c r="C520" s="48"/>
      <c r="D520" s="48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ht="12" customHeight="1">
      <c r="A521" s="35"/>
      <c r="B521" s="35"/>
      <c r="C521" s="48"/>
      <c r="D521" s="48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ht="12" customHeight="1">
      <c r="A522" s="35"/>
      <c r="B522" s="35"/>
      <c r="C522" s="48"/>
      <c r="D522" s="48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ht="12" customHeight="1">
      <c r="A523" s="35"/>
      <c r="B523" s="35"/>
      <c r="C523" s="48"/>
      <c r="D523" s="48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ht="12" customHeight="1">
      <c r="A524" s="35"/>
      <c r="B524" s="35"/>
      <c r="C524" s="48"/>
      <c r="D524" s="48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ht="12" customHeight="1">
      <c r="A525" s="35"/>
      <c r="B525" s="35"/>
      <c r="C525" s="48"/>
      <c r="D525" s="48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ht="12" customHeight="1">
      <c r="A526" s="35"/>
      <c r="B526" s="35"/>
      <c r="C526" s="48"/>
      <c r="D526" s="48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ht="12" customHeight="1">
      <c r="A527" s="35"/>
      <c r="B527" s="35"/>
      <c r="C527" s="48"/>
      <c r="D527" s="48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ht="12" customHeight="1">
      <c r="A528" s="35"/>
      <c r="B528" s="35"/>
      <c r="C528" s="48"/>
      <c r="D528" s="48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ht="12" customHeight="1">
      <c r="A529" s="35"/>
      <c r="B529" s="35"/>
      <c r="C529" s="48"/>
      <c r="D529" s="48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ht="12" customHeight="1">
      <c r="A530" s="35"/>
      <c r="B530" s="35"/>
      <c r="C530" s="48"/>
      <c r="D530" s="48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ht="12" customHeight="1">
      <c r="A531" s="35"/>
      <c r="B531" s="35"/>
      <c r="C531" s="48"/>
      <c r="D531" s="48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ht="12" customHeight="1">
      <c r="A532" s="35"/>
      <c r="B532" s="35"/>
      <c r="C532" s="48"/>
      <c r="D532" s="48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ht="12" customHeight="1">
      <c r="A533" s="35"/>
      <c r="B533" s="35"/>
      <c r="C533" s="48"/>
      <c r="D533" s="48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ht="12" customHeight="1">
      <c r="A534" s="35"/>
      <c r="B534" s="35"/>
      <c r="C534" s="48"/>
      <c r="D534" s="48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ht="12" customHeight="1">
      <c r="A535" s="35"/>
      <c r="B535" s="35"/>
      <c r="C535" s="48"/>
      <c r="D535" s="48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ht="12" customHeight="1">
      <c r="A536" s="35"/>
      <c r="B536" s="35"/>
      <c r="C536" s="48"/>
      <c r="D536" s="48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ht="12" customHeight="1">
      <c r="A537" s="35"/>
      <c r="B537" s="35"/>
      <c r="C537" s="48"/>
      <c r="D537" s="48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ht="12" customHeight="1">
      <c r="A538" s="35"/>
      <c r="B538" s="35"/>
      <c r="C538" s="48"/>
      <c r="D538" s="48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ht="12" customHeight="1">
      <c r="A539" s="35"/>
      <c r="B539" s="35"/>
      <c r="C539" s="48"/>
      <c r="D539" s="48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ht="12" customHeight="1">
      <c r="A540" s="35"/>
      <c r="B540" s="35"/>
      <c r="C540" s="48"/>
      <c r="D540" s="48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ht="12" customHeight="1">
      <c r="A541" s="35"/>
      <c r="B541" s="35"/>
      <c r="C541" s="48"/>
      <c r="D541" s="48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ht="12" customHeight="1">
      <c r="A542" s="35"/>
      <c r="B542" s="35"/>
      <c r="C542" s="48"/>
      <c r="D542" s="48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ht="12" customHeight="1">
      <c r="A543" s="35"/>
      <c r="B543" s="35"/>
      <c r="C543" s="48"/>
      <c r="D543" s="48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ht="12" customHeight="1">
      <c r="A544" s="35"/>
      <c r="B544" s="35"/>
      <c r="C544" s="48"/>
      <c r="D544" s="48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ht="12" customHeight="1">
      <c r="A545" s="35"/>
      <c r="B545" s="35"/>
      <c r="C545" s="48"/>
      <c r="D545" s="48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ht="12" customHeight="1">
      <c r="A546" s="35"/>
      <c r="B546" s="35"/>
      <c r="C546" s="48"/>
      <c r="D546" s="48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ht="12" customHeight="1">
      <c r="A547" s="35"/>
      <c r="B547" s="35"/>
      <c r="C547" s="48"/>
      <c r="D547" s="48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ht="12" customHeight="1">
      <c r="A548" s="35"/>
      <c r="B548" s="35"/>
      <c r="C548" s="48"/>
      <c r="D548" s="48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ht="12" customHeight="1">
      <c r="A549" s="35"/>
      <c r="B549" s="35"/>
      <c r="C549" s="48"/>
      <c r="D549" s="48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ht="12" customHeight="1">
      <c r="A550" s="35"/>
      <c r="B550" s="35"/>
      <c r="C550" s="48"/>
      <c r="D550" s="48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ht="12" customHeight="1">
      <c r="A551" s="35"/>
      <c r="B551" s="35"/>
      <c r="C551" s="48"/>
      <c r="D551" s="48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ht="12" customHeight="1">
      <c r="A552" s="35"/>
      <c r="B552" s="35"/>
      <c r="C552" s="48"/>
      <c r="D552" s="48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ht="12" customHeight="1">
      <c r="A553" s="35"/>
      <c r="B553" s="35"/>
      <c r="C553" s="48"/>
      <c r="D553" s="48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ht="12" customHeight="1">
      <c r="A554" s="35"/>
      <c r="B554" s="35"/>
      <c r="C554" s="48"/>
      <c r="D554" s="48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ht="12" customHeight="1">
      <c r="A555" s="35"/>
      <c r="B555" s="35"/>
      <c r="C555" s="48"/>
      <c r="D555" s="48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ht="12" customHeight="1">
      <c r="A556" s="35"/>
      <c r="B556" s="35"/>
      <c r="C556" s="48"/>
      <c r="D556" s="48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ht="12" customHeight="1">
      <c r="A557" s="35"/>
      <c r="B557" s="35"/>
      <c r="C557" s="48"/>
      <c r="D557" s="48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ht="12" customHeight="1">
      <c r="A558" s="35"/>
      <c r="B558" s="35"/>
      <c r="C558" s="48"/>
      <c r="D558" s="48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ht="12" customHeight="1">
      <c r="A559" s="35"/>
      <c r="B559" s="35"/>
      <c r="C559" s="48"/>
      <c r="D559" s="48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ht="12" customHeight="1">
      <c r="A560" s="35"/>
      <c r="B560" s="35"/>
      <c r="C560" s="48"/>
      <c r="D560" s="48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ht="12" customHeight="1">
      <c r="A561" s="35"/>
      <c r="B561" s="35"/>
      <c r="C561" s="48"/>
      <c r="D561" s="48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ht="12" customHeight="1">
      <c r="A562" s="35"/>
      <c r="B562" s="35"/>
      <c r="C562" s="48"/>
      <c r="D562" s="48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ht="12" customHeight="1">
      <c r="A563" s="35"/>
      <c r="B563" s="35"/>
      <c r="C563" s="48"/>
      <c r="D563" s="48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ht="12" customHeight="1">
      <c r="A564" s="35"/>
      <c r="B564" s="35"/>
      <c r="C564" s="48"/>
      <c r="D564" s="48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ht="12" customHeight="1">
      <c r="A565" s="35"/>
      <c r="B565" s="35"/>
      <c r="C565" s="48"/>
      <c r="D565" s="48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ht="12" customHeight="1">
      <c r="A566" s="35"/>
      <c r="B566" s="35"/>
      <c r="C566" s="48"/>
      <c r="D566" s="48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:32" ht="12" customHeight="1">
      <c r="A567" s="35"/>
      <c r="B567" s="35"/>
      <c r="C567" s="48"/>
      <c r="D567" s="48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:32" ht="12" customHeight="1">
      <c r="A568" s="35"/>
      <c r="B568" s="35"/>
      <c r="C568" s="48"/>
      <c r="D568" s="48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:32" ht="12" customHeight="1">
      <c r="A569" s="35"/>
      <c r="B569" s="35"/>
      <c r="C569" s="48"/>
      <c r="D569" s="48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:32" ht="12" customHeight="1">
      <c r="A570" s="35"/>
      <c r="B570" s="35"/>
      <c r="C570" s="48"/>
      <c r="D570" s="48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:32" ht="12" customHeight="1">
      <c r="A571" s="35"/>
      <c r="B571" s="35"/>
      <c r="C571" s="48"/>
      <c r="D571" s="48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:32" ht="12" customHeight="1">
      <c r="A572" s="35"/>
      <c r="B572" s="35"/>
      <c r="C572" s="48"/>
      <c r="D572" s="48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3:32" ht="12" customHeight="1">
      <c r="C573" s="48"/>
      <c r="D573" s="48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3:32" ht="12" customHeight="1">
      <c r="C574" s="48"/>
      <c r="D574" s="48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3:32" ht="12" customHeight="1">
      <c r="C575" s="48"/>
      <c r="D575" s="48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3:32" ht="12" customHeight="1">
      <c r="C576" s="48"/>
      <c r="D576" s="48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3:32" ht="12" customHeight="1">
      <c r="C577" s="48"/>
      <c r="D577" s="48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3:32" ht="12" customHeight="1">
      <c r="C578" s="48"/>
      <c r="D578" s="48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3:32" ht="12" customHeight="1">
      <c r="C579" s="48"/>
      <c r="D579" s="48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3:32" ht="12" customHeight="1">
      <c r="C580" s="48"/>
      <c r="D580" s="48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3:32" ht="12" customHeight="1">
      <c r="C581" s="48"/>
      <c r="D581" s="48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3:32" ht="12" customHeight="1">
      <c r="C582" s="48"/>
      <c r="D582" s="48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</sheetData>
  <sheetProtection/>
  <mergeCells count="10">
    <mergeCell ref="A3:H3"/>
    <mergeCell ref="B4:E4"/>
    <mergeCell ref="B6:B7"/>
    <mergeCell ref="A6:A7"/>
    <mergeCell ref="F6:F7"/>
    <mergeCell ref="E6:E7"/>
    <mergeCell ref="H6:H7"/>
    <mergeCell ref="G6:G7"/>
    <mergeCell ref="D6:D7"/>
    <mergeCell ref="C6:C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7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2023-07-28T10:33:04Z</cp:lastPrinted>
  <dcterms:created xsi:type="dcterms:W3CDTF">1996-10-14T23:33:28Z</dcterms:created>
  <dcterms:modified xsi:type="dcterms:W3CDTF">2023-07-28T10:33:33Z</dcterms:modified>
  <cp:category/>
  <cp:version/>
  <cp:contentType/>
  <cp:contentStatus/>
</cp:coreProperties>
</file>