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00" windowHeight="10125" activeTab="0"/>
  </bookViews>
  <sheets>
    <sheet name="nov  fara spitale 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'nov  fara spitale '!$B$2:$AU$30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<sst xmlns="http://schemas.openxmlformats.org/spreadsheetml/2006/main" count="75" uniqueCount="26">
  <si>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</si>
  <si>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</si>
  <si>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</si>
  <si>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</si>
  <si>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</si>
  <si>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</si>
  <si>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</si>
  <si>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</si>
  <si>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</si>
  <si>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</si>
  <si>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</si>
  <si>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</si>
  <si>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mil lei</t>
  </si>
  <si>
    <t>Buget de stat si Autonome</t>
  </si>
  <si>
    <t>Bugete Asigurări Sociale 
(fără spitale)</t>
  </si>
  <si>
    <t>Ian
2023</t>
  </si>
  <si>
    <t>Febr
2023</t>
  </si>
  <si>
    <t>Mart
2023</t>
  </si>
  <si>
    <t>Apr
2023</t>
  </si>
  <si>
    <t>Mai
2023</t>
  </si>
  <si>
    <t>Iunie
2023</t>
  </si>
  <si>
    <t>Iulie
2023</t>
  </si>
  <si>
    <t>Aug
2023</t>
  </si>
  <si>
    <t>Sep
2023</t>
  </si>
  <si>
    <t>Oct
2023</t>
  </si>
  <si>
    <t>Nov
2023</t>
  </si>
</sst>
</file>

<file path=xl/styles.xml><?xml version="1.0" encoding="utf-8"?>
<styleSheet xmlns="http://schemas.openxmlformats.org/spreadsheetml/2006/main">
  <numFmts count="5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  <numFmt numFmtId="203" formatCode="#,##0.0000000"/>
    <numFmt numFmtId="204" formatCode="#,##0.00000000"/>
    <numFmt numFmtId="205" formatCode="#,##0.000000000"/>
  </numFmts>
  <fonts count="19">
    <font>
      <sz val="11"/>
      <name val="Calibri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1" applyNumberFormat="0" applyAlignment="0" applyProtection="0"/>
    <xf numFmtId="0" fontId="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7" borderId="1" applyNumberFormat="0" applyAlignment="0" applyProtection="0"/>
    <xf numFmtId="0" fontId="0" fillId="0" borderId="6" applyNumberFormat="0" applyFill="0" applyAlignment="0" applyProtection="0"/>
    <xf numFmtId="0" fontId="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 indent="3"/>
    </xf>
    <xf numFmtId="172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2" fontId="1" fillId="0" borderId="11" xfId="0" applyNumberFormat="1" applyFont="1" applyFill="1" applyBorder="1" applyAlignment="1">
      <alignment horizontal="right"/>
    </xf>
    <xf numFmtId="172" fontId="1" fillId="0" borderId="12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indent="3"/>
    </xf>
    <xf numFmtId="17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1" fillId="0" borderId="0" xfId="63" applyFont="1" applyFill="1" applyBorder="1">
      <alignment/>
      <protection/>
    </xf>
    <xf numFmtId="0" fontId="8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right" vertical="center"/>
    </xf>
    <xf numFmtId="172" fontId="1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172" fontId="3" fillId="0" borderId="11" xfId="0" applyNumberFormat="1" applyFont="1" applyFill="1" applyBorder="1" applyAlignment="1">
      <alignment horizontal="right" vertical="center"/>
    </xf>
    <xf numFmtId="172" fontId="3" fillId="0" borderId="16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172" fontId="1" fillId="0" borderId="17" xfId="0" applyNumberFormat="1" applyFont="1" applyFill="1" applyBorder="1" applyAlignment="1">
      <alignment/>
    </xf>
    <xf numFmtId="172" fontId="1" fillId="0" borderId="18" xfId="0" applyNumberFormat="1" applyFont="1" applyFill="1" applyBorder="1" applyAlignment="1">
      <alignment/>
    </xf>
    <xf numFmtId="0" fontId="1" fillId="24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172" fontId="18" fillId="0" borderId="17" xfId="0" applyNumberFormat="1" applyFont="1" applyFill="1" applyBorder="1" applyAlignment="1">
      <alignment horizontal="right" wrapText="1"/>
    </xf>
    <xf numFmtId="172" fontId="18" fillId="0" borderId="21" xfId="0" applyNumberFormat="1" applyFont="1" applyFill="1" applyBorder="1" applyAlignment="1">
      <alignment horizontal="right" wrapText="1"/>
    </xf>
    <xf numFmtId="4" fontId="18" fillId="0" borderId="22" xfId="0" applyNumberFormat="1" applyFont="1" applyFill="1" applyBorder="1" applyAlignment="1">
      <alignment wrapText="1"/>
    </xf>
    <xf numFmtId="172" fontId="18" fillId="0" borderId="11" xfId="0" applyNumberFormat="1" applyFont="1" applyFill="1" applyBorder="1" applyAlignment="1">
      <alignment horizontal="right" wrapText="1"/>
    </xf>
    <xf numFmtId="172" fontId="18" fillId="0" borderId="12" xfId="0" applyNumberFormat="1" applyFont="1" applyFill="1" applyBorder="1" applyAlignment="1">
      <alignment horizontal="right" wrapText="1"/>
    </xf>
    <xf numFmtId="4" fontId="18" fillId="0" borderId="23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/>
    </xf>
    <xf numFmtId="172" fontId="18" fillId="0" borderId="18" xfId="0" applyNumberFormat="1" applyFont="1" applyFill="1" applyBorder="1" applyAlignment="1">
      <alignment horizontal="right" wrapText="1"/>
    </xf>
    <xf numFmtId="172" fontId="18" fillId="0" borderId="24" xfId="0" applyNumberFormat="1" applyFont="1" applyFill="1" applyBorder="1" applyAlignment="1">
      <alignment horizontal="right" wrapText="1"/>
    </xf>
    <xf numFmtId="172" fontId="1" fillId="0" borderId="17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 vertical="center"/>
    </xf>
    <xf numFmtId="172" fontId="1" fillId="0" borderId="21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 horizontal="right"/>
    </xf>
    <xf numFmtId="172" fontId="3" fillId="0" borderId="25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4" fontId="1" fillId="0" borderId="2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 horizontal="right" vertical="center"/>
    </xf>
    <xf numFmtId="49" fontId="17" fillId="0" borderId="27" xfId="0" applyNumberFormat="1" applyFont="1" applyFill="1" applyBorder="1" applyAlignment="1">
      <alignment horizontal="center" vertical="center" wrapText="1"/>
    </xf>
    <xf numFmtId="49" fontId="17" fillId="0" borderId="28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/>
    </xf>
    <xf numFmtId="194" fontId="1" fillId="0" borderId="0" xfId="0" applyNumberFormat="1" applyFont="1" applyFill="1" applyBorder="1" applyAlignment="1">
      <alignment/>
    </xf>
    <xf numFmtId="172" fontId="3" fillId="0" borderId="29" xfId="0" applyNumberFormat="1" applyFont="1" applyFill="1" applyBorder="1" applyAlignment="1">
      <alignment horizontal="right" vertical="center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30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right" vertical="center"/>
    </xf>
    <xf numFmtId="172" fontId="1" fillId="0" borderId="31" xfId="0" applyNumberFormat="1" applyFont="1" applyFill="1" applyBorder="1" applyAlignment="1">
      <alignment/>
    </xf>
    <xf numFmtId="172" fontId="3" fillId="0" borderId="31" xfId="0" applyNumberFormat="1" applyFont="1" applyFill="1" applyBorder="1" applyAlignment="1">
      <alignment horizontal="right" vertical="center"/>
    </xf>
    <xf numFmtId="172" fontId="1" fillId="0" borderId="32" xfId="0" applyNumberFormat="1" applyFont="1" applyFill="1" applyBorder="1" applyAlignment="1">
      <alignment/>
    </xf>
    <xf numFmtId="172" fontId="1" fillId="24" borderId="31" xfId="0" applyNumberFormat="1" applyFont="1" applyFill="1" applyBorder="1" applyAlignment="1">
      <alignment/>
    </xf>
    <xf numFmtId="4" fontId="3" fillId="24" borderId="31" xfId="0" applyNumberFormat="1" applyFont="1" applyFill="1" applyBorder="1" applyAlignment="1">
      <alignment horizontal="right" vertical="center"/>
    </xf>
    <xf numFmtId="172" fontId="3" fillId="24" borderId="31" xfId="0" applyNumberFormat="1" applyFont="1" applyFill="1" applyBorder="1" applyAlignment="1">
      <alignment horizontal="right" vertical="center"/>
    </xf>
    <xf numFmtId="172" fontId="1" fillId="24" borderId="32" xfId="0" applyNumberFormat="1" applyFont="1" applyFill="1" applyBorder="1" applyAlignment="1">
      <alignment/>
    </xf>
    <xf numFmtId="172" fontId="1" fillId="0" borderId="31" xfId="0" applyNumberFormat="1" applyFont="1" applyFill="1" applyBorder="1" applyAlignment="1">
      <alignment horizontal="right"/>
    </xf>
    <xf numFmtId="172" fontId="18" fillId="0" borderId="31" xfId="0" applyNumberFormat="1" applyFont="1" applyFill="1" applyBorder="1" applyAlignment="1">
      <alignment horizontal="right" wrapText="1"/>
    </xf>
    <xf numFmtId="172" fontId="18" fillId="0" borderId="32" xfId="0" applyNumberFormat="1" applyFont="1" applyFill="1" applyBorder="1" applyAlignment="1">
      <alignment horizontal="right" wrapText="1"/>
    </xf>
    <xf numFmtId="172" fontId="18" fillId="0" borderId="33" xfId="0" applyNumberFormat="1" applyFont="1" applyFill="1" applyBorder="1" applyAlignment="1">
      <alignment horizontal="right" wrapText="1"/>
    </xf>
    <xf numFmtId="172" fontId="18" fillId="0" borderId="34" xfId="0" applyNumberFormat="1" applyFont="1" applyFill="1" applyBorder="1" applyAlignment="1">
      <alignment horizontal="right" wrapText="1"/>
    </xf>
    <xf numFmtId="172" fontId="1" fillId="24" borderId="18" xfId="0" applyNumberFormat="1" applyFont="1" applyFill="1" applyBorder="1" applyAlignment="1">
      <alignment/>
    </xf>
    <xf numFmtId="172" fontId="3" fillId="24" borderId="18" xfId="0" applyNumberFormat="1" applyFont="1" applyFill="1" applyBorder="1" applyAlignment="1">
      <alignment horizontal="right" vertical="center"/>
    </xf>
    <xf numFmtId="172" fontId="1" fillId="24" borderId="24" xfId="0" applyNumberFormat="1" applyFont="1" applyFill="1" applyBorder="1" applyAlignment="1">
      <alignment/>
    </xf>
    <xf numFmtId="4" fontId="18" fillId="0" borderId="35" xfId="0" applyNumberFormat="1" applyFont="1" applyFill="1" applyBorder="1" applyAlignment="1">
      <alignment wrapText="1"/>
    </xf>
    <xf numFmtId="4" fontId="18" fillId="0" borderId="36" xfId="0" applyNumberFormat="1" applyFont="1" applyFill="1" applyBorder="1" applyAlignment="1">
      <alignment wrapText="1"/>
    </xf>
    <xf numFmtId="4" fontId="18" fillId="0" borderId="37" xfId="0" applyNumberFormat="1" applyFont="1" applyFill="1" applyBorder="1" applyAlignment="1">
      <alignment wrapText="1"/>
    </xf>
    <xf numFmtId="4" fontId="18" fillId="0" borderId="38" xfId="0" applyNumberFormat="1" applyFont="1" applyFill="1" applyBorder="1" applyAlignment="1">
      <alignment wrapText="1"/>
    </xf>
    <xf numFmtId="0" fontId="1" fillId="0" borderId="39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25" borderId="40" xfId="0" applyFont="1" applyFill="1" applyBorder="1" applyAlignment="1">
      <alignment horizontal="center" vertical="center" wrapText="1"/>
    </xf>
    <xf numFmtId="0" fontId="3" fillId="25" borderId="41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U416"/>
  <sheetViews>
    <sheetView tabSelected="1" view="pageBreakPreview" zoomScale="90" zoomScaleNormal="80" zoomScaleSheetLayoutView="90" zoomScalePageLayoutView="0" workbookViewId="0" topLeftCell="A1">
      <pane xSplit="2" ySplit="6" topLeftCell="M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S23" sqref="AS23"/>
    </sheetView>
  </sheetViews>
  <sheetFormatPr defaultColWidth="9.140625" defaultRowHeight="15"/>
  <cols>
    <col min="1" max="1" width="3.8515625" style="1" customWidth="1"/>
    <col min="2" max="2" width="26.8515625" style="1" customWidth="1"/>
    <col min="3" max="3" width="6.421875" style="1" customWidth="1" collapsed="1"/>
    <col min="4" max="4" width="6.421875" style="1" customWidth="1"/>
    <col min="5" max="5" width="6.7109375" style="1" customWidth="1"/>
    <col min="6" max="6" width="6.421875" style="1" customWidth="1"/>
    <col min="7" max="7" width="6.140625" style="1" customWidth="1"/>
    <col min="8" max="8" width="6.8515625" style="1" customWidth="1"/>
    <col min="9" max="9" width="5.8515625" style="1" customWidth="1"/>
    <col min="10" max="10" width="6.8515625" style="1" customWidth="1"/>
    <col min="11" max="13" width="8.00390625" style="1" customWidth="1"/>
    <col min="14" max="14" width="7.140625" style="1" customWidth="1" collapsed="1"/>
    <col min="15" max="15" width="7.140625" style="1" customWidth="1"/>
    <col min="16" max="16" width="7.57421875" style="1" customWidth="1"/>
    <col min="17" max="17" width="7.140625" style="1" customWidth="1"/>
    <col min="18" max="18" width="6.8515625" style="1" customWidth="1"/>
    <col min="19" max="19" width="7.00390625" style="1" customWidth="1"/>
    <col min="20" max="20" width="8.140625" style="1" customWidth="1"/>
    <col min="21" max="21" width="9.57421875" style="1" customWidth="1"/>
    <col min="22" max="22" width="9.28125" style="1" customWidth="1"/>
    <col min="23" max="23" width="8.140625" style="1" customWidth="1"/>
    <col min="24" max="24" width="7.28125" style="1" customWidth="1"/>
    <col min="25" max="25" width="5.57421875" style="1" customWidth="1" collapsed="1"/>
    <col min="26" max="35" width="5.57421875" style="1" customWidth="1"/>
    <col min="36" max="36" width="7.140625" style="1" customWidth="1" collapsed="1"/>
    <col min="37" max="37" width="7.421875" style="1" customWidth="1"/>
    <col min="38" max="38" width="7.57421875" style="1" customWidth="1"/>
    <col min="39" max="39" width="7.7109375" style="1" customWidth="1"/>
    <col min="40" max="41" width="7.57421875" style="1" customWidth="1"/>
    <col min="42" max="42" width="7.7109375" style="1" customWidth="1"/>
    <col min="43" max="43" width="7.00390625" style="1" customWidth="1"/>
    <col min="44" max="44" width="7.57421875" style="1" customWidth="1"/>
    <col min="45" max="46" width="7.00390625" style="1" customWidth="1"/>
    <col min="47" max="47" width="1.421875" style="1" customWidth="1"/>
    <col min="48" max="16384" width="9.140625" style="1" customWidth="1"/>
  </cols>
  <sheetData>
    <row r="1" spans="25:35" ht="15">
      <c r="Y1"/>
      <c r="Z1"/>
      <c r="AA1"/>
      <c r="AB1"/>
      <c r="AC1"/>
      <c r="AD1"/>
      <c r="AE1"/>
      <c r="AF1"/>
      <c r="AG1"/>
      <c r="AH1"/>
      <c r="AI1"/>
    </row>
    <row r="2" spans="2:24" ht="27.75" customHeight="1">
      <c r="B2" s="53" t="s">
        <v>11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43" ht="1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AQ3" s="1" t="s">
        <v>12</v>
      </c>
    </row>
    <row r="4" spans="2:46" s="63" customFormat="1" ht="25.5" customHeight="1" thickBot="1">
      <c r="B4" s="113" t="s">
        <v>0</v>
      </c>
      <c r="C4" s="115" t="s">
        <v>13</v>
      </c>
      <c r="D4" s="116"/>
      <c r="E4" s="116"/>
      <c r="F4" s="116"/>
      <c r="G4" s="116"/>
      <c r="H4" s="116"/>
      <c r="I4" s="116"/>
      <c r="J4" s="116"/>
      <c r="K4" s="116"/>
      <c r="L4" s="116"/>
      <c r="M4" s="117"/>
      <c r="N4" s="115" t="s">
        <v>1</v>
      </c>
      <c r="O4" s="116"/>
      <c r="P4" s="116"/>
      <c r="Q4" s="116"/>
      <c r="R4" s="116"/>
      <c r="S4" s="116"/>
      <c r="T4" s="116"/>
      <c r="U4" s="116"/>
      <c r="V4" s="116"/>
      <c r="W4" s="116"/>
      <c r="X4" s="117"/>
      <c r="Y4" s="115" t="s">
        <v>14</v>
      </c>
      <c r="Z4" s="116"/>
      <c r="AA4" s="116"/>
      <c r="AB4" s="116"/>
      <c r="AC4" s="116"/>
      <c r="AD4" s="116"/>
      <c r="AE4" s="116"/>
      <c r="AF4" s="116"/>
      <c r="AG4" s="116"/>
      <c r="AH4" s="116"/>
      <c r="AI4" s="117"/>
      <c r="AJ4" s="115" t="s">
        <v>7</v>
      </c>
      <c r="AK4" s="116"/>
      <c r="AL4" s="116"/>
      <c r="AM4" s="116"/>
      <c r="AN4" s="116"/>
      <c r="AO4" s="116"/>
      <c r="AP4" s="116"/>
      <c r="AQ4" s="116"/>
      <c r="AR4" s="116"/>
      <c r="AS4" s="116"/>
      <c r="AT4" s="117"/>
    </row>
    <row r="5" spans="2:46" ht="26.25" thickBot="1">
      <c r="B5" s="114"/>
      <c r="C5" s="66" t="s">
        <v>15</v>
      </c>
      <c r="D5" s="66" t="s">
        <v>16</v>
      </c>
      <c r="E5" s="66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67" t="s">
        <v>22</v>
      </c>
      <c r="K5" s="67" t="s">
        <v>23</v>
      </c>
      <c r="L5" s="67" t="s">
        <v>24</v>
      </c>
      <c r="M5" s="67" t="s">
        <v>25</v>
      </c>
      <c r="N5" s="86" t="s">
        <v>15</v>
      </c>
      <c r="O5" s="66" t="s">
        <v>16</v>
      </c>
      <c r="P5" s="66" t="s">
        <v>17</v>
      </c>
      <c r="Q5" s="66" t="s">
        <v>18</v>
      </c>
      <c r="R5" s="66" t="s">
        <v>19</v>
      </c>
      <c r="S5" s="66" t="s">
        <v>20</v>
      </c>
      <c r="T5" s="66" t="s">
        <v>21</v>
      </c>
      <c r="U5" s="67" t="s">
        <v>22</v>
      </c>
      <c r="V5" s="67" t="s">
        <v>23</v>
      </c>
      <c r="W5" s="67" t="s">
        <v>24</v>
      </c>
      <c r="X5" s="67" t="s">
        <v>25</v>
      </c>
      <c r="Y5" s="86" t="s">
        <v>15</v>
      </c>
      <c r="Z5" s="85" t="s">
        <v>16</v>
      </c>
      <c r="AA5" s="85" t="s">
        <v>17</v>
      </c>
      <c r="AB5" s="85" t="s">
        <v>18</v>
      </c>
      <c r="AC5" s="85" t="s">
        <v>19</v>
      </c>
      <c r="AD5" s="85" t="s">
        <v>20</v>
      </c>
      <c r="AE5" s="85" t="s">
        <v>21</v>
      </c>
      <c r="AF5" s="67" t="s">
        <v>22</v>
      </c>
      <c r="AG5" s="91" t="s">
        <v>23</v>
      </c>
      <c r="AH5" s="67" t="s">
        <v>24</v>
      </c>
      <c r="AI5" s="67" t="s">
        <v>25</v>
      </c>
      <c r="AJ5" s="90" t="s">
        <v>15</v>
      </c>
      <c r="AK5" s="85" t="s">
        <v>16</v>
      </c>
      <c r="AL5" s="85" t="s">
        <v>17</v>
      </c>
      <c r="AM5" s="85" t="s">
        <v>18</v>
      </c>
      <c r="AN5" s="85" t="s">
        <v>19</v>
      </c>
      <c r="AO5" s="85" t="s">
        <v>20</v>
      </c>
      <c r="AP5" s="85" t="s">
        <v>21</v>
      </c>
      <c r="AQ5" s="67" t="s">
        <v>22</v>
      </c>
      <c r="AR5" s="67" t="s">
        <v>23</v>
      </c>
      <c r="AS5" s="67" t="s">
        <v>24</v>
      </c>
      <c r="AT5" s="67" t="s">
        <v>25</v>
      </c>
    </row>
    <row r="6" spans="2:46" s="54" customFormat="1" ht="29.25" customHeight="1">
      <c r="B6" s="56" t="s">
        <v>9</v>
      </c>
      <c r="C6" s="60">
        <f aca="true" t="shared" si="0" ref="C6:AF6">SUM(C7:C9)</f>
        <v>15.067979</v>
      </c>
      <c r="D6" s="60">
        <f t="shared" si="0"/>
        <v>12.418842999999999</v>
      </c>
      <c r="E6" s="60">
        <f t="shared" si="0"/>
        <v>13.607191</v>
      </c>
      <c r="F6" s="60">
        <f t="shared" si="0"/>
        <v>13.76161624</v>
      </c>
      <c r="G6" s="60">
        <f t="shared" si="0"/>
        <v>12.843638160000001</v>
      </c>
      <c r="H6" s="60">
        <f t="shared" si="0"/>
        <v>14.481340799999998</v>
      </c>
      <c r="I6" s="60">
        <f t="shared" si="0"/>
        <v>15.630208800000002</v>
      </c>
      <c r="J6" s="60">
        <f t="shared" si="0"/>
        <v>14.54744372</v>
      </c>
      <c r="K6" s="82">
        <f>SUM(K7:K9)</f>
        <v>16.30209976</v>
      </c>
      <c r="L6" s="60">
        <f>SUM(L7:L9)</f>
        <v>16.95581478</v>
      </c>
      <c r="M6" s="92">
        <f>SUM(M7:M9)</f>
        <v>16.77681114</v>
      </c>
      <c r="N6" s="82">
        <f t="shared" si="0"/>
        <v>271.83987</v>
      </c>
      <c r="O6" s="60">
        <f t="shared" si="0"/>
        <v>278.278047</v>
      </c>
      <c r="P6" s="60">
        <f t="shared" si="0"/>
        <v>282.460618</v>
      </c>
      <c r="Q6" s="60">
        <f t="shared" si="0"/>
        <v>309.85347692999994</v>
      </c>
      <c r="R6" s="60">
        <f t="shared" si="0"/>
        <v>317.5652864599999</v>
      </c>
      <c r="S6" s="60">
        <f t="shared" si="0"/>
        <v>320.16754828</v>
      </c>
      <c r="T6" s="60">
        <f t="shared" si="0"/>
        <v>261.84237356</v>
      </c>
      <c r="U6" s="60">
        <f>SUM(U7:U9)</f>
        <v>281.88317888</v>
      </c>
      <c r="V6" s="60">
        <f>SUM(V7:V9)</f>
        <v>260.49812091</v>
      </c>
      <c r="W6" s="60">
        <f>SUM(W7:W9)</f>
        <v>275.04195216</v>
      </c>
      <c r="X6" s="92">
        <f>SUM(X7:X9)</f>
        <v>299.78290104999996</v>
      </c>
      <c r="Y6" s="82">
        <f t="shared" si="0"/>
        <v>0</v>
      </c>
      <c r="Z6" s="60">
        <f t="shared" si="0"/>
        <v>0</v>
      </c>
      <c r="AA6" s="60">
        <f t="shared" si="0"/>
        <v>0</v>
      </c>
      <c r="AB6" s="60">
        <f t="shared" si="0"/>
        <v>0</v>
      </c>
      <c r="AC6" s="60">
        <f t="shared" si="0"/>
        <v>0</v>
      </c>
      <c r="AD6" s="60">
        <f t="shared" si="0"/>
        <v>0</v>
      </c>
      <c r="AE6" s="60">
        <f t="shared" si="0"/>
        <v>0</v>
      </c>
      <c r="AF6" s="60">
        <f t="shared" si="0"/>
        <v>0</v>
      </c>
      <c r="AG6" s="60">
        <f>SUM(AG7:AG9)</f>
        <v>0</v>
      </c>
      <c r="AH6" s="60">
        <f>SUM(AH7:AH9)</f>
        <v>0</v>
      </c>
      <c r="AI6" s="92">
        <f>SUM(AI7:AI9)</f>
        <v>0</v>
      </c>
      <c r="AJ6" s="81">
        <f aca="true" t="shared" si="1" ref="AJ6:AQ6">SUM(AJ7:AJ9)</f>
        <v>286.907849</v>
      </c>
      <c r="AK6" s="58">
        <f t="shared" si="1"/>
        <v>290.69689</v>
      </c>
      <c r="AL6" s="81">
        <f t="shared" si="1"/>
        <v>296.067809</v>
      </c>
      <c r="AM6" s="81">
        <f t="shared" si="1"/>
        <v>323.61509317</v>
      </c>
      <c r="AN6" s="81">
        <f t="shared" si="1"/>
        <v>330.40892462</v>
      </c>
      <c r="AO6" s="81">
        <f t="shared" si="1"/>
        <v>334.64888908</v>
      </c>
      <c r="AP6" s="81">
        <f t="shared" si="1"/>
        <v>277.47258236</v>
      </c>
      <c r="AQ6" s="58">
        <f t="shared" si="1"/>
        <v>296.4306226</v>
      </c>
      <c r="AR6" s="58">
        <f>SUM(AR7:AR9)</f>
        <v>276.80022067</v>
      </c>
      <c r="AS6" s="58">
        <f>SUM(AS7:AS9)</f>
        <v>291.99776693999996</v>
      </c>
      <c r="AT6" s="89">
        <f>SUM(AT7:AT9)</f>
        <v>316.55971218999997</v>
      </c>
    </row>
    <row r="7" spans="1:46" ht="12.75">
      <c r="A7" s="7"/>
      <c r="B7" s="8" t="s">
        <v>2</v>
      </c>
      <c r="C7" s="2">
        <v>4.40935</v>
      </c>
      <c r="D7" s="9">
        <v>1.867137</v>
      </c>
      <c r="E7" s="9">
        <v>3.598413</v>
      </c>
      <c r="F7" s="9">
        <v>3.0151236399999997</v>
      </c>
      <c r="G7" s="9">
        <v>1.58920974</v>
      </c>
      <c r="H7" s="9">
        <v>2.2044397399999998</v>
      </c>
      <c r="I7" s="9">
        <v>2.4211814499999997</v>
      </c>
      <c r="J7" s="9">
        <v>1.8924563799999998</v>
      </c>
      <c r="K7" s="61">
        <v>2.31461956</v>
      </c>
      <c r="L7" s="9">
        <v>4.3464862</v>
      </c>
      <c r="M7" s="96">
        <v>2.4543296800000003</v>
      </c>
      <c r="N7" s="61">
        <v>50.517228</v>
      </c>
      <c r="O7" s="61">
        <v>64.386666</v>
      </c>
      <c r="P7" s="61">
        <v>68.306375</v>
      </c>
      <c r="Q7" s="61">
        <v>79.48542927</v>
      </c>
      <c r="R7" s="61">
        <v>82.62530114</v>
      </c>
      <c r="S7" s="61">
        <v>53.637006230000004</v>
      </c>
      <c r="T7" s="61">
        <v>51.084017700000004</v>
      </c>
      <c r="U7" s="9">
        <v>76.9542115</v>
      </c>
      <c r="V7" s="9">
        <v>72.61179062000001</v>
      </c>
      <c r="W7" s="9">
        <v>95.44813619</v>
      </c>
      <c r="X7" s="105">
        <v>104.87465366999999</v>
      </c>
      <c r="Y7" s="61"/>
      <c r="Z7" s="61"/>
      <c r="AA7" s="61"/>
      <c r="AB7" s="61"/>
      <c r="AC7" s="61"/>
      <c r="AD7" s="61"/>
      <c r="AE7" s="61"/>
      <c r="AF7" s="9"/>
      <c r="AG7" s="9"/>
      <c r="AH7" s="9"/>
      <c r="AI7" s="93"/>
      <c r="AJ7" s="61">
        <f aca="true" t="shared" si="2" ref="AJ7:AS9">C7+N7+Y7</f>
        <v>54.926578000000006</v>
      </c>
      <c r="AK7" s="9">
        <f t="shared" si="2"/>
        <v>66.253803</v>
      </c>
      <c r="AL7" s="9">
        <f t="shared" si="2"/>
        <v>71.904788</v>
      </c>
      <c r="AM7" s="9">
        <f t="shared" si="2"/>
        <v>82.50055291</v>
      </c>
      <c r="AN7" s="9">
        <f t="shared" si="2"/>
        <v>84.21451088</v>
      </c>
      <c r="AO7" s="9">
        <f t="shared" si="2"/>
        <v>55.84144597</v>
      </c>
      <c r="AP7" s="9">
        <f t="shared" si="2"/>
        <v>53.50519915</v>
      </c>
      <c r="AQ7" s="9">
        <f t="shared" si="2"/>
        <v>78.84666788</v>
      </c>
      <c r="AR7" s="9">
        <f t="shared" si="2"/>
        <v>74.92641018</v>
      </c>
      <c r="AS7" s="9">
        <f t="shared" si="2"/>
        <v>99.79462239</v>
      </c>
      <c r="AT7" s="93">
        <f>M7+X7+AI7</f>
        <v>107.32898334999999</v>
      </c>
    </row>
    <row r="8" spans="1:46" ht="12.75">
      <c r="A8" s="7"/>
      <c r="B8" s="8" t="s">
        <v>3</v>
      </c>
      <c r="C8" s="2">
        <v>3.466009</v>
      </c>
      <c r="D8" s="9">
        <v>3.380782</v>
      </c>
      <c r="E8" s="9">
        <v>2.958087</v>
      </c>
      <c r="F8" s="9">
        <v>3.98031514</v>
      </c>
      <c r="G8" s="9">
        <v>4.41398141</v>
      </c>
      <c r="H8" s="9">
        <v>5.450331769999999</v>
      </c>
      <c r="I8" s="9">
        <v>6.383007940000001</v>
      </c>
      <c r="J8" s="9">
        <v>5.30222877</v>
      </c>
      <c r="K8" s="61">
        <v>5.942850180000001</v>
      </c>
      <c r="L8" s="9">
        <v>5.49345304</v>
      </c>
      <c r="M8" s="96">
        <v>7.52809067</v>
      </c>
      <c r="N8" s="61">
        <v>171.880554</v>
      </c>
      <c r="O8" s="61">
        <v>160.094198</v>
      </c>
      <c r="P8" s="61">
        <v>166.531178</v>
      </c>
      <c r="Q8" s="61">
        <v>176.89693263</v>
      </c>
      <c r="R8" s="61">
        <v>176.44956789999998</v>
      </c>
      <c r="S8" s="61">
        <v>194.32664031000002</v>
      </c>
      <c r="T8" s="61">
        <v>142.42705084</v>
      </c>
      <c r="U8" s="9">
        <v>132.8753677</v>
      </c>
      <c r="V8" s="9">
        <v>136.33985229</v>
      </c>
      <c r="W8" s="9">
        <v>130.94470004</v>
      </c>
      <c r="X8" s="105">
        <v>144.97120882</v>
      </c>
      <c r="Y8" s="61"/>
      <c r="Z8" s="61"/>
      <c r="AA8" s="61"/>
      <c r="AB8" s="61"/>
      <c r="AC8" s="61"/>
      <c r="AD8" s="61"/>
      <c r="AE8" s="61"/>
      <c r="AF8" s="9"/>
      <c r="AG8" s="9"/>
      <c r="AH8" s="9"/>
      <c r="AI8" s="93"/>
      <c r="AJ8" s="61">
        <f t="shared" si="2"/>
        <v>175.346563</v>
      </c>
      <c r="AK8" s="9">
        <f t="shared" si="2"/>
        <v>163.47498000000002</v>
      </c>
      <c r="AL8" s="9">
        <f t="shared" si="2"/>
        <v>169.48926500000002</v>
      </c>
      <c r="AM8" s="9">
        <f t="shared" si="2"/>
        <v>180.87724777</v>
      </c>
      <c r="AN8" s="9">
        <f t="shared" si="2"/>
        <v>180.86354930999997</v>
      </c>
      <c r="AO8" s="9">
        <f t="shared" si="2"/>
        <v>199.77697208</v>
      </c>
      <c r="AP8" s="9">
        <f t="shared" si="2"/>
        <v>148.81005878</v>
      </c>
      <c r="AQ8" s="9">
        <f t="shared" si="2"/>
        <v>138.17759647</v>
      </c>
      <c r="AR8" s="9">
        <f t="shared" si="2"/>
        <v>142.28270247</v>
      </c>
      <c r="AS8" s="9">
        <f t="shared" si="2"/>
        <v>136.43815307999998</v>
      </c>
      <c r="AT8" s="93">
        <f>M8+X8+AI8</f>
        <v>152.49929949</v>
      </c>
    </row>
    <row r="9" spans="1:47" ht="12.75">
      <c r="A9" s="7"/>
      <c r="B9" s="8" t="s">
        <v>4</v>
      </c>
      <c r="C9" s="2">
        <v>7.19262</v>
      </c>
      <c r="D9" s="9">
        <v>7.170924</v>
      </c>
      <c r="E9" s="9">
        <v>7.050691</v>
      </c>
      <c r="F9" s="9">
        <v>6.766177460000001</v>
      </c>
      <c r="G9" s="9">
        <v>6.84044701</v>
      </c>
      <c r="H9" s="9">
        <v>6.82656929</v>
      </c>
      <c r="I9" s="9">
        <v>6.82601941</v>
      </c>
      <c r="J9" s="9">
        <v>7.352758570000001</v>
      </c>
      <c r="K9" s="61">
        <v>8.04463002</v>
      </c>
      <c r="L9" s="9">
        <v>7.11587554</v>
      </c>
      <c r="M9" s="96">
        <v>6.7943907900000005</v>
      </c>
      <c r="N9" s="61">
        <v>49.442088</v>
      </c>
      <c r="O9" s="61">
        <v>53.797183</v>
      </c>
      <c r="P9" s="61">
        <v>47.623065</v>
      </c>
      <c r="Q9" s="61">
        <v>53.47111502999999</v>
      </c>
      <c r="R9" s="61">
        <v>58.49041742</v>
      </c>
      <c r="S9" s="61">
        <v>72.20390173999999</v>
      </c>
      <c r="T9" s="61">
        <v>68.33130502</v>
      </c>
      <c r="U9" s="9">
        <v>72.05359967999999</v>
      </c>
      <c r="V9" s="9">
        <v>51.546478</v>
      </c>
      <c r="W9" s="9">
        <v>48.64911593</v>
      </c>
      <c r="X9" s="105">
        <v>49.937038560000005</v>
      </c>
      <c r="Y9" s="61"/>
      <c r="Z9" s="61"/>
      <c r="AA9" s="61"/>
      <c r="AB9" s="61"/>
      <c r="AC9" s="61"/>
      <c r="AD9" s="61"/>
      <c r="AE9" s="61"/>
      <c r="AF9" s="9"/>
      <c r="AG9" s="9"/>
      <c r="AH9" s="9"/>
      <c r="AI9" s="93"/>
      <c r="AJ9" s="61">
        <f t="shared" si="2"/>
        <v>56.634707999999996</v>
      </c>
      <c r="AK9" s="9">
        <f t="shared" si="2"/>
        <v>60.968106999999996</v>
      </c>
      <c r="AL9" s="9">
        <f t="shared" si="2"/>
        <v>54.673756</v>
      </c>
      <c r="AM9" s="9">
        <f t="shared" si="2"/>
        <v>60.237292489999994</v>
      </c>
      <c r="AN9" s="9">
        <f t="shared" si="2"/>
        <v>65.33086443</v>
      </c>
      <c r="AO9" s="9">
        <f t="shared" si="2"/>
        <v>79.03047102999999</v>
      </c>
      <c r="AP9" s="9">
        <f t="shared" si="2"/>
        <v>75.15732443</v>
      </c>
      <c r="AQ9" s="9">
        <f t="shared" si="2"/>
        <v>79.40635825</v>
      </c>
      <c r="AR9" s="9">
        <f t="shared" si="2"/>
        <v>59.59110802</v>
      </c>
      <c r="AS9" s="9">
        <f t="shared" si="2"/>
        <v>55.76499147</v>
      </c>
      <c r="AT9" s="93">
        <f>M9+X9+AI9</f>
        <v>56.731429350000006</v>
      </c>
      <c r="AU9" s="88"/>
    </row>
    <row r="10" spans="2:47" s="54" customFormat="1" ht="25.5">
      <c r="B10" s="55" t="s">
        <v>5</v>
      </c>
      <c r="C10" s="84">
        <f aca="true" t="shared" si="3" ref="C10:W10">SUM(C11:C13)</f>
        <v>3.658976</v>
      </c>
      <c r="D10" s="59">
        <f t="shared" si="3"/>
        <v>2.60677</v>
      </c>
      <c r="E10" s="59">
        <f t="shared" si="3"/>
        <v>2.529453</v>
      </c>
      <c r="F10" s="59">
        <f t="shared" si="3"/>
        <v>3.438651</v>
      </c>
      <c r="G10" s="59">
        <f t="shared" si="3"/>
        <v>3.4749619999999997</v>
      </c>
      <c r="H10" s="59">
        <f>SUM(H11:H13)</f>
        <v>3.472664</v>
      </c>
      <c r="I10" s="59">
        <f t="shared" si="3"/>
        <v>3.5499539999999996</v>
      </c>
      <c r="J10" s="59">
        <f t="shared" si="3"/>
        <v>4.408893</v>
      </c>
      <c r="K10" s="84">
        <f>SUM(K11:K13)</f>
        <v>5.5105319999999995</v>
      </c>
      <c r="L10" s="59">
        <f>SUM(L11:L13)</f>
        <v>4.761399</v>
      </c>
      <c r="M10" s="97">
        <f>SUM(M11:M13)</f>
        <v>4.546308</v>
      </c>
      <c r="N10" s="78">
        <f t="shared" si="3"/>
        <v>0.6201369999999999</v>
      </c>
      <c r="O10" s="78">
        <f t="shared" si="3"/>
        <v>0.998258</v>
      </c>
      <c r="P10" s="57">
        <f t="shared" si="3"/>
        <v>0.835554</v>
      </c>
      <c r="Q10" s="57">
        <f t="shared" si="3"/>
        <v>0.9718323600000002</v>
      </c>
      <c r="R10" s="57">
        <f t="shared" si="3"/>
        <v>1.11074536</v>
      </c>
      <c r="S10" s="57">
        <f t="shared" si="3"/>
        <v>0.94975382</v>
      </c>
      <c r="T10" s="57">
        <f t="shared" si="3"/>
        <v>0.7968956800000001</v>
      </c>
      <c r="U10" s="57">
        <f t="shared" si="3"/>
        <v>0.74228168</v>
      </c>
      <c r="V10" s="57">
        <f t="shared" si="3"/>
        <v>0.6921147700000001</v>
      </c>
      <c r="W10" s="57">
        <f t="shared" si="3"/>
        <v>0.54653577</v>
      </c>
      <c r="X10" s="106">
        <f>SUM(X11:X13)</f>
        <v>0.60344112</v>
      </c>
      <c r="Y10" s="78">
        <f aca="true" t="shared" si="4" ref="Y10:AF10">SUM(Y11:Y13)</f>
        <v>0</v>
      </c>
      <c r="Z10" s="78">
        <f t="shared" si="4"/>
        <v>0</v>
      </c>
      <c r="AA10" s="78">
        <f t="shared" si="4"/>
        <v>0</v>
      </c>
      <c r="AB10" s="78">
        <f t="shared" si="4"/>
        <v>0</v>
      </c>
      <c r="AC10" s="78">
        <f t="shared" si="4"/>
        <v>0</v>
      </c>
      <c r="AD10" s="78">
        <f t="shared" si="4"/>
        <v>0</v>
      </c>
      <c r="AE10" s="78">
        <f t="shared" si="4"/>
        <v>0</v>
      </c>
      <c r="AF10" s="57">
        <f t="shared" si="4"/>
        <v>0</v>
      </c>
      <c r="AG10" s="57">
        <f>SUM(AG11:AG13)</f>
        <v>0</v>
      </c>
      <c r="AH10" s="57">
        <f>SUM(AH11:AH13)</f>
        <v>0</v>
      </c>
      <c r="AI10" s="94">
        <f>SUM(AI11:AI13)</f>
        <v>0</v>
      </c>
      <c r="AJ10" s="78">
        <f aca="true" t="shared" si="5" ref="AJ10:AQ10">SUM(AJ11:AJ13)</f>
        <v>4.279113000000001</v>
      </c>
      <c r="AK10" s="57">
        <f t="shared" si="5"/>
        <v>3.605028</v>
      </c>
      <c r="AL10" s="57">
        <f t="shared" si="5"/>
        <v>3.3650070000000003</v>
      </c>
      <c r="AM10" s="57">
        <f t="shared" si="5"/>
        <v>4.41048336</v>
      </c>
      <c r="AN10" s="57">
        <f t="shared" si="5"/>
        <v>4.585707360000001</v>
      </c>
      <c r="AO10" s="57">
        <f>SUM(AO11:AO13)</f>
        <v>4.42241782</v>
      </c>
      <c r="AP10" s="57">
        <f t="shared" si="5"/>
        <v>4.34684968</v>
      </c>
      <c r="AQ10" s="57">
        <f t="shared" si="5"/>
        <v>5.15117468</v>
      </c>
      <c r="AR10" s="57">
        <f>SUM(AR11:AR13)</f>
        <v>6.202646769999999</v>
      </c>
      <c r="AS10" s="57">
        <f>SUM(AS11:AS13)</f>
        <v>5.307934769999999</v>
      </c>
      <c r="AT10" s="94">
        <f>SUM(AT11:AT13)</f>
        <v>5.149749119999999</v>
      </c>
      <c r="AU10" s="87"/>
    </row>
    <row r="11" spans="2:46" ht="12.75">
      <c r="B11" s="8" t="s">
        <v>2</v>
      </c>
      <c r="C11" s="2">
        <v>0.092349</v>
      </c>
      <c r="D11" s="9">
        <v>0.056436</v>
      </c>
      <c r="E11" s="9">
        <v>0.040389</v>
      </c>
      <c r="F11" s="9">
        <v>0.133343</v>
      </c>
      <c r="G11" s="9">
        <v>0.172051</v>
      </c>
      <c r="H11" s="9">
        <v>0.148898</v>
      </c>
      <c r="I11" s="9">
        <v>0.227743</v>
      </c>
      <c r="J11" s="9">
        <v>1.007323</v>
      </c>
      <c r="K11" s="61">
        <v>2.025067</v>
      </c>
      <c r="L11" s="9">
        <v>1.202655</v>
      </c>
      <c r="M11" s="96">
        <v>1.164363</v>
      </c>
      <c r="N11" s="61">
        <v>0.072108</v>
      </c>
      <c r="O11" s="61">
        <v>0.513166</v>
      </c>
      <c r="P11" s="61">
        <v>0.145825</v>
      </c>
      <c r="Q11" s="61">
        <v>0.18410656</v>
      </c>
      <c r="R11" s="61">
        <v>0.156119</v>
      </c>
      <c r="S11" s="61">
        <v>0.03045</v>
      </c>
      <c r="T11" s="61">
        <v>0.028124</v>
      </c>
      <c r="U11" s="9">
        <v>0.030895</v>
      </c>
      <c r="V11" s="9">
        <v>0.020549</v>
      </c>
      <c r="W11" s="9">
        <v>0.017186</v>
      </c>
      <c r="X11" s="105">
        <v>0.129238</v>
      </c>
      <c r="Y11" s="61"/>
      <c r="Z11" s="61"/>
      <c r="AA11" s="61"/>
      <c r="AB11" s="61"/>
      <c r="AC11" s="61"/>
      <c r="AD11" s="61"/>
      <c r="AE11" s="61"/>
      <c r="AF11" s="9"/>
      <c r="AG11" s="9"/>
      <c r="AH11" s="9"/>
      <c r="AI11" s="93"/>
      <c r="AJ11" s="61">
        <f aca="true" t="shared" si="6" ref="AJ11:AT13">C11+N11+Y11</f>
        <v>0.16445700000000002</v>
      </c>
      <c r="AK11" s="9">
        <f t="shared" si="6"/>
        <v>0.569602</v>
      </c>
      <c r="AL11" s="9">
        <f t="shared" si="6"/>
        <v>0.18621400000000002</v>
      </c>
      <c r="AM11" s="9">
        <f t="shared" si="6"/>
        <v>0.31744956</v>
      </c>
      <c r="AN11" s="9">
        <f t="shared" si="6"/>
        <v>0.32817</v>
      </c>
      <c r="AO11" s="9">
        <f t="shared" si="6"/>
        <v>0.179348</v>
      </c>
      <c r="AP11" s="9">
        <f t="shared" si="6"/>
        <v>0.255867</v>
      </c>
      <c r="AQ11" s="9">
        <f t="shared" si="6"/>
        <v>1.0382179999999999</v>
      </c>
      <c r="AR11" s="9">
        <f t="shared" si="6"/>
        <v>2.045616</v>
      </c>
      <c r="AS11" s="9">
        <f t="shared" si="6"/>
        <v>1.219841</v>
      </c>
      <c r="AT11" s="93">
        <f t="shared" si="6"/>
        <v>1.293601</v>
      </c>
    </row>
    <row r="12" spans="2:46" ht="12.75">
      <c r="B12" s="8" t="s">
        <v>3</v>
      </c>
      <c r="C12" s="2">
        <v>1.526037</v>
      </c>
      <c r="D12" s="9">
        <v>1.317744</v>
      </c>
      <c r="E12" s="9">
        <v>1.260019</v>
      </c>
      <c r="F12" s="9">
        <v>1.412888</v>
      </c>
      <c r="G12" s="9">
        <v>1.308138</v>
      </c>
      <c r="H12" s="9">
        <v>1.31891</v>
      </c>
      <c r="I12" s="9">
        <v>1.302142</v>
      </c>
      <c r="J12" s="9">
        <v>1.381501</v>
      </c>
      <c r="K12" s="61">
        <v>1.465396</v>
      </c>
      <c r="L12" s="9">
        <v>1.538675</v>
      </c>
      <c r="M12" s="96">
        <v>0.633254</v>
      </c>
      <c r="N12" s="61">
        <v>0.365587</v>
      </c>
      <c r="O12" s="61">
        <v>0.379511</v>
      </c>
      <c r="P12" s="61">
        <v>0.608954</v>
      </c>
      <c r="Q12" s="61">
        <v>0.7333168000000001</v>
      </c>
      <c r="R12" s="61">
        <v>0.90021736</v>
      </c>
      <c r="S12" s="61">
        <v>0.85869982</v>
      </c>
      <c r="T12" s="61">
        <v>0.71436268</v>
      </c>
      <c r="U12" s="9">
        <v>0.65697768</v>
      </c>
      <c r="V12" s="9">
        <v>0.61492365</v>
      </c>
      <c r="W12" s="9">
        <v>0.47270765000000003</v>
      </c>
      <c r="X12" s="105">
        <v>0.417561</v>
      </c>
      <c r="Y12" s="61"/>
      <c r="Z12" s="61"/>
      <c r="AA12" s="61"/>
      <c r="AB12" s="61"/>
      <c r="AC12" s="61"/>
      <c r="AD12" s="61"/>
      <c r="AE12" s="61"/>
      <c r="AF12" s="9"/>
      <c r="AG12" s="9"/>
      <c r="AH12" s="9"/>
      <c r="AI12" s="93"/>
      <c r="AJ12" s="61">
        <f t="shared" si="6"/>
        <v>1.8916240000000002</v>
      </c>
      <c r="AK12" s="9">
        <f t="shared" si="6"/>
        <v>1.697255</v>
      </c>
      <c r="AL12" s="9">
        <f t="shared" si="6"/>
        <v>1.868973</v>
      </c>
      <c r="AM12" s="9">
        <f t="shared" si="6"/>
        <v>2.1462048</v>
      </c>
      <c r="AN12" s="9">
        <f t="shared" si="6"/>
        <v>2.20835536</v>
      </c>
      <c r="AO12" s="9">
        <f t="shared" si="6"/>
        <v>2.17760982</v>
      </c>
      <c r="AP12" s="9">
        <f t="shared" si="6"/>
        <v>2.0165046799999997</v>
      </c>
      <c r="AQ12" s="9">
        <f t="shared" si="6"/>
        <v>2.03847868</v>
      </c>
      <c r="AR12" s="9">
        <f t="shared" si="6"/>
        <v>2.08031965</v>
      </c>
      <c r="AS12" s="9">
        <f t="shared" si="6"/>
        <v>2.01138265</v>
      </c>
      <c r="AT12" s="93">
        <f t="shared" si="6"/>
        <v>1.050815</v>
      </c>
    </row>
    <row r="13" spans="2:46" ht="12.75">
      <c r="B13" s="8" t="s">
        <v>4</v>
      </c>
      <c r="C13" s="2">
        <v>2.04059</v>
      </c>
      <c r="D13" s="9">
        <v>1.23259</v>
      </c>
      <c r="E13" s="9">
        <v>1.229045</v>
      </c>
      <c r="F13" s="9">
        <v>1.89242</v>
      </c>
      <c r="G13" s="9">
        <v>1.994773</v>
      </c>
      <c r="H13" s="9">
        <v>2.004856</v>
      </c>
      <c r="I13" s="9">
        <v>2.020069</v>
      </c>
      <c r="J13" s="9">
        <v>2.020069</v>
      </c>
      <c r="K13" s="61">
        <v>2.020069</v>
      </c>
      <c r="L13" s="9">
        <v>2.020069</v>
      </c>
      <c r="M13" s="96">
        <v>2.748691</v>
      </c>
      <c r="N13" s="61">
        <v>0.182442</v>
      </c>
      <c r="O13" s="61">
        <v>0.105581</v>
      </c>
      <c r="P13" s="61">
        <v>0.080775</v>
      </c>
      <c r="Q13" s="61">
        <v>0.054409</v>
      </c>
      <c r="R13" s="61">
        <v>0.054409</v>
      </c>
      <c r="S13" s="61">
        <v>0.060604</v>
      </c>
      <c r="T13" s="61">
        <v>0.054409</v>
      </c>
      <c r="U13" s="9">
        <v>0.054409</v>
      </c>
      <c r="V13" s="9">
        <v>0.056642120000000004</v>
      </c>
      <c r="W13" s="9">
        <v>0.056642120000000004</v>
      </c>
      <c r="X13" s="105">
        <v>0.056642120000000004</v>
      </c>
      <c r="Y13" s="61"/>
      <c r="Z13" s="61"/>
      <c r="AA13" s="61"/>
      <c r="AB13" s="61"/>
      <c r="AC13" s="61"/>
      <c r="AD13" s="61"/>
      <c r="AE13" s="61"/>
      <c r="AF13" s="9"/>
      <c r="AG13" s="9"/>
      <c r="AH13" s="9"/>
      <c r="AI13" s="93"/>
      <c r="AJ13" s="61">
        <f t="shared" si="6"/>
        <v>2.223032</v>
      </c>
      <c r="AK13" s="9">
        <f t="shared" si="6"/>
        <v>1.338171</v>
      </c>
      <c r="AL13" s="9">
        <f t="shared" si="6"/>
        <v>1.30982</v>
      </c>
      <c r="AM13" s="9">
        <f t="shared" si="6"/>
        <v>1.946829</v>
      </c>
      <c r="AN13" s="9">
        <f t="shared" si="6"/>
        <v>2.049182</v>
      </c>
      <c r="AO13" s="9">
        <f t="shared" si="6"/>
        <v>2.0654600000000003</v>
      </c>
      <c r="AP13" s="9">
        <f t="shared" si="6"/>
        <v>2.074478</v>
      </c>
      <c r="AQ13" s="9">
        <f t="shared" si="6"/>
        <v>2.074478</v>
      </c>
      <c r="AR13" s="9">
        <f t="shared" si="6"/>
        <v>2.0767111199999997</v>
      </c>
      <c r="AS13" s="9">
        <f t="shared" si="6"/>
        <v>2.0767111199999997</v>
      </c>
      <c r="AT13" s="93">
        <f t="shared" si="6"/>
        <v>2.80533312</v>
      </c>
    </row>
    <row r="14" spans="2:46" s="54" customFormat="1" ht="25.5">
      <c r="B14" s="55" t="s">
        <v>8</v>
      </c>
      <c r="C14" s="78">
        <f aca="true" t="shared" si="7" ref="C14:J14">SUM(C15:C17)</f>
        <v>0.412847</v>
      </c>
      <c r="D14" s="57">
        <f t="shared" si="7"/>
        <v>0</v>
      </c>
      <c r="E14" s="57">
        <f t="shared" si="7"/>
        <v>0</v>
      </c>
      <c r="F14" s="57">
        <f t="shared" si="7"/>
        <v>0.412847</v>
      </c>
      <c r="G14" s="57">
        <f t="shared" si="7"/>
        <v>0.412847</v>
      </c>
      <c r="H14" s="57">
        <f t="shared" si="7"/>
        <v>0.412847</v>
      </c>
      <c r="I14" s="57">
        <f t="shared" si="7"/>
        <v>0.412847</v>
      </c>
      <c r="J14" s="57">
        <f t="shared" si="7"/>
        <v>0.412847</v>
      </c>
      <c r="K14" s="78">
        <f>SUM(K15:K17)</f>
        <v>0.412847</v>
      </c>
      <c r="L14" s="57">
        <f>SUM(L15:L17)</f>
        <v>0.412847</v>
      </c>
      <c r="M14" s="98">
        <f>SUM(M15:M17)</f>
        <v>0.412847</v>
      </c>
      <c r="N14" s="78">
        <f aca="true" t="shared" si="8" ref="N14:W14">SUM(N15:N17)</f>
        <v>0.0125</v>
      </c>
      <c r="O14" s="78">
        <f t="shared" si="8"/>
        <v>0.011</v>
      </c>
      <c r="P14" s="57">
        <f t="shared" si="8"/>
        <v>0.0095</v>
      </c>
      <c r="Q14" s="59">
        <f t="shared" si="8"/>
        <v>0.008</v>
      </c>
      <c r="R14" s="57">
        <f t="shared" si="8"/>
        <v>1.7914999999999999</v>
      </c>
      <c r="S14" s="57">
        <f t="shared" si="8"/>
        <v>0.0035</v>
      </c>
      <c r="T14" s="57">
        <f t="shared" si="8"/>
        <v>0.002</v>
      </c>
      <c r="U14" s="57">
        <f t="shared" si="8"/>
        <v>3.57</v>
      </c>
      <c r="V14" s="57">
        <f t="shared" si="8"/>
        <v>0</v>
      </c>
      <c r="W14" s="57">
        <f t="shared" si="8"/>
        <v>1.89574797</v>
      </c>
      <c r="X14" s="106">
        <f>SUM(X15:X17)</f>
        <v>4.094018</v>
      </c>
      <c r="Y14" s="78">
        <f aca="true" t="shared" si="9" ref="Y14:AF14">SUM(Y15:Y17)</f>
        <v>0</v>
      </c>
      <c r="Z14" s="78">
        <f t="shared" si="9"/>
        <v>0</v>
      </c>
      <c r="AA14" s="78">
        <f t="shared" si="9"/>
        <v>0</v>
      </c>
      <c r="AB14" s="78">
        <f t="shared" si="9"/>
        <v>0</v>
      </c>
      <c r="AC14" s="78">
        <f t="shared" si="9"/>
        <v>0</v>
      </c>
      <c r="AD14" s="78">
        <f t="shared" si="9"/>
        <v>0</v>
      </c>
      <c r="AE14" s="78">
        <f t="shared" si="9"/>
        <v>0</v>
      </c>
      <c r="AF14" s="57">
        <f t="shared" si="9"/>
        <v>0</v>
      </c>
      <c r="AG14" s="57">
        <f>SUM(AG15:AG17)</f>
        <v>0</v>
      </c>
      <c r="AH14" s="57">
        <f>SUM(AH15:AH17)</f>
        <v>0</v>
      </c>
      <c r="AI14" s="94">
        <f>SUM(AI15:AI17)</f>
        <v>0</v>
      </c>
      <c r="AJ14" s="78">
        <f aca="true" t="shared" si="10" ref="AJ14:AQ14">SUM(AJ15:AJ17)</f>
        <v>0.42534700000000003</v>
      </c>
      <c r="AK14" s="57">
        <f t="shared" si="10"/>
        <v>0.011</v>
      </c>
      <c r="AL14" s="57">
        <f t="shared" si="10"/>
        <v>0.0095</v>
      </c>
      <c r="AM14" s="57">
        <f t="shared" si="10"/>
        <v>0.420847</v>
      </c>
      <c r="AN14" s="57">
        <f t="shared" si="10"/>
        <v>2.204347</v>
      </c>
      <c r="AO14" s="57">
        <f t="shared" si="10"/>
        <v>0.416347</v>
      </c>
      <c r="AP14" s="57">
        <f t="shared" si="10"/>
        <v>0.414847</v>
      </c>
      <c r="AQ14" s="57">
        <f t="shared" si="10"/>
        <v>3.982847</v>
      </c>
      <c r="AR14" s="57">
        <f>SUM(AR15:AR17)</f>
        <v>0.412847</v>
      </c>
      <c r="AS14" s="57">
        <f>SUM(AS15:AS17)</f>
        <v>2.30859497</v>
      </c>
      <c r="AT14" s="94">
        <f>SUM(AT15:AT17)</f>
        <v>4.506865</v>
      </c>
    </row>
    <row r="15" spans="2:46" ht="12.75">
      <c r="B15" s="8" t="s">
        <v>2</v>
      </c>
      <c r="C15" s="2"/>
      <c r="D15" s="9"/>
      <c r="E15" s="9"/>
      <c r="F15" s="9"/>
      <c r="G15" s="9"/>
      <c r="H15" s="9"/>
      <c r="I15" s="9"/>
      <c r="J15" s="9"/>
      <c r="K15" s="61">
        <v>0</v>
      </c>
      <c r="L15" s="9">
        <v>0</v>
      </c>
      <c r="M15" s="96">
        <v>0</v>
      </c>
      <c r="N15" s="61"/>
      <c r="O15" s="61"/>
      <c r="P15" s="61"/>
      <c r="Q15" s="61"/>
      <c r="R15" s="61">
        <v>1.785</v>
      </c>
      <c r="S15" s="61"/>
      <c r="T15" s="61"/>
      <c r="U15" s="9">
        <v>1.785</v>
      </c>
      <c r="V15" s="9">
        <v>0</v>
      </c>
      <c r="W15" s="9">
        <v>1.89574797</v>
      </c>
      <c r="X15" s="105">
        <v>1.785</v>
      </c>
      <c r="Y15" s="61"/>
      <c r="Z15" s="61"/>
      <c r="AA15" s="61"/>
      <c r="AB15" s="61"/>
      <c r="AC15" s="61"/>
      <c r="AD15" s="61"/>
      <c r="AE15" s="61"/>
      <c r="AF15" s="9"/>
      <c r="AG15" s="9"/>
      <c r="AH15" s="9"/>
      <c r="AI15" s="93"/>
      <c r="AJ15" s="61">
        <f aca="true" t="shared" si="11" ref="AJ15:AT17">C15+N15+Y15</f>
        <v>0</v>
      </c>
      <c r="AK15" s="9">
        <f t="shared" si="11"/>
        <v>0</v>
      </c>
      <c r="AL15" s="9">
        <f t="shared" si="11"/>
        <v>0</v>
      </c>
      <c r="AM15" s="9">
        <f t="shared" si="11"/>
        <v>0</v>
      </c>
      <c r="AN15" s="9">
        <f t="shared" si="11"/>
        <v>1.785</v>
      </c>
      <c r="AO15" s="9">
        <f t="shared" si="11"/>
        <v>0</v>
      </c>
      <c r="AP15" s="9">
        <f t="shared" si="11"/>
        <v>0</v>
      </c>
      <c r="AQ15" s="9">
        <f t="shared" si="11"/>
        <v>1.785</v>
      </c>
      <c r="AR15" s="9">
        <f t="shared" si="11"/>
        <v>0</v>
      </c>
      <c r="AS15" s="9">
        <f t="shared" si="11"/>
        <v>1.89574797</v>
      </c>
      <c r="AT15" s="93">
        <f t="shared" si="11"/>
        <v>1.785</v>
      </c>
    </row>
    <row r="16" spans="2:46" ht="12.75">
      <c r="B16" s="8" t="s">
        <v>3</v>
      </c>
      <c r="C16" s="3"/>
      <c r="D16" s="9"/>
      <c r="E16" s="9"/>
      <c r="F16" s="9"/>
      <c r="G16" s="9"/>
      <c r="H16" s="9"/>
      <c r="I16" s="9"/>
      <c r="J16" s="9"/>
      <c r="K16" s="61">
        <v>0</v>
      </c>
      <c r="L16" s="9">
        <v>0</v>
      </c>
      <c r="M16" s="96">
        <v>0</v>
      </c>
      <c r="N16" s="77"/>
      <c r="O16" s="61"/>
      <c r="P16" s="61"/>
      <c r="Q16" s="61"/>
      <c r="R16" s="61"/>
      <c r="S16" s="61"/>
      <c r="T16" s="61"/>
      <c r="U16" s="9">
        <v>1.785</v>
      </c>
      <c r="V16" s="9">
        <v>0</v>
      </c>
      <c r="W16" s="9">
        <v>0</v>
      </c>
      <c r="X16" s="105">
        <v>2.309018</v>
      </c>
      <c r="Y16" s="77"/>
      <c r="Z16" s="61"/>
      <c r="AA16" s="61"/>
      <c r="AB16" s="77"/>
      <c r="AC16" s="61"/>
      <c r="AD16" s="61"/>
      <c r="AE16" s="77"/>
      <c r="AF16" s="9"/>
      <c r="AG16" s="9"/>
      <c r="AH16" s="9"/>
      <c r="AI16" s="93"/>
      <c r="AJ16" s="77">
        <f t="shared" si="11"/>
        <v>0</v>
      </c>
      <c r="AK16" s="12">
        <f t="shared" si="11"/>
        <v>0</v>
      </c>
      <c r="AL16" s="12">
        <f t="shared" si="11"/>
        <v>0</v>
      </c>
      <c r="AM16" s="12">
        <f t="shared" si="11"/>
        <v>0</v>
      </c>
      <c r="AN16" s="12">
        <f t="shared" si="11"/>
        <v>0</v>
      </c>
      <c r="AO16" s="12">
        <f t="shared" si="11"/>
        <v>0</v>
      </c>
      <c r="AP16" s="12">
        <f t="shared" si="11"/>
        <v>0</v>
      </c>
      <c r="AQ16" s="12">
        <f t="shared" si="11"/>
        <v>1.785</v>
      </c>
      <c r="AR16" s="12">
        <f t="shared" si="11"/>
        <v>0</v>
      </c>
      <c r="AS16" s="12">
        <f t="shared" si="11"/>
        <v>0</v>
      </c>
      <c r="AT16" s="100">
        <f t="shared" si="11"/>
        <v>2.309018</v>
      </c>
    </row>
    <row r="17" spans="2:46" ht="12.75">
      <c r="B17" s="8" t="s">
        <v>4</v>
      </c>
      <c r="C17" s="3">
        <v>0.412847</v>
      </c>
      <c r="D17" s="9"/>
      <c r="E17" s="9"/>
      <c r="F17" s="9">
        <v>0.412847</v>
      </c>
      <c r="G17" s="9">
        <v>0.412847</v>
      </c>
      <c r="H17" s="9">
        <v>0.412847</v>
      </c>
      <c r="I17" s="9">
        <v>0.412847</v>
      </c>
      <c r="J17" s="9">
        <v>0.412847</v>
      </c>
      <c r="K17" s="61">
        <v>0.412847</v>
      </c>
      <c r="L17" s="9">
        <v>0.412847</v>
      </c>
      <c r="M17" s="96">
        <v>0.412847</v>
      </c>
      <c r="N17" s="80">
        <v>0.0125</v>
      </c>
      <c r="O17" s="74">
        <v>0.011</v>
      </c>
      <c r="P17" s="74">
        <v>0.0095</v>
      </c>
      <c r="Q17" s="74">
        <v>0.008</v>
      </c>
      <c r="R17" s="61">
        <v>0.0065</v>
      </c>
      <c r="S17" s="61">
        <v>0.0035</v>
      </c>
      <c r="T17" s="61">
        <v>0.002</v>
      </c>
      <c r="U17" s="9">
        <v>0</v>
      </c>
      <c r="V17" s="9">
        <v>0</v>
      </c>
      <c r="W17" s="9">
        <v>0</v>
      </c>
      <c r="X17" s="105">
        <v>0</v>
      </c>
      <c r="Y17" s="77"/>
      <c r="Z17" s="61"/>
      <c r="AA17" s="61"/>
      <c r="AB17" s="77"/>
      <c r="AC17" s="61"/>
      <c r="AD17" s="61"/>
      <c r="AE17" s="77"/>
      <c r="AF17" s="9"/>
      <c r="AG17" s="9"/>
      <c r="AH17" s="9"/>
      <c r="AI17" s="93"/>
      <c r="AJ17" s="77">
        <f t="shared" si="11"/>
        <v>0.42534700000000003</v>
      </c>
      <c r="AK17" s="12">
        <f t="shared" si="11"/>
        <v>0.011</v>
      </c>
      <c r="AL17" s="12">
        <f t="shared" si="11"/>
        <v>0.0095</v>
      </c>
      <c r="AM17" s="12">
        <f t="shared" si="11"/>
        <v>0.420847</v>
      </c>
      <c r="AN17" s="12">
        <f t="shared" si="11"/>
        <v>0.419347</v>
      </c>
      <c r="AO17" s="12">
        <f t="shared" si="11"/>
        <v>0.416347</v>
      </c>
      <c r="AP17" s="12">
        <f t="shared" si="11"/>
        <v>0.414847</v>
      </c>
      <c r="AQ17" s="12">
        <f t="shared" si="11"/>
        <v>0.412847</v>
      </c>
      <c r="AR17" s="12">
        <f t="shared" si="11"/>
        <v>0.412847</v>
      </c>
      <c r="AS17" s="12">
        <f t="shared" si="11"/>
        <v>0.412847</v>
      </c>
      <c r="AT17" s="100">
        <f t="shared" si="11"/>
        <v>0.412847</v>
      </c>
    </row>
    <row r="18" spans="2:46" s="54" customFormat="1" ht="23.25" customHeight="1">
      <c r="B18" s="55" t="s">
        <v>6</v>
      </c>
      <c r="C18" s="78">
        <f aca="true" t="shared" si="12" ref="C18:J18">SUM(C19:C21)</f>
        <v>0</v>
      </c>
      <c r="D18" s="57">
        <f t="shared" si="12"/>
        <v>0</v>
      </c>
      <c r="E18" s="57">
        <f t="shared" si="12"/>
        <v>0</v>
      </c>
      <c r="F18" s="57">
        <f t="shared" si="12"/>
        <v>0</v>
      </c>
      <c r="G18" s="57">
        <f t="shared" si="12"/>
        <v>0</v>
      </c>
      <c r="H18" s="57">
        <f t="shared" si="12"/>
        <v>0</v>
      </c>
      <c r="I18" s="57">
        <f t="shared" si="12"/>
        <v>0</v>
      </c>
      <c r="J18" s="57">
        <f t="shared" si="12"/>
        <v>0</v>
      </c>
      <c r="K18" s="78">
        <f>SUM(K19:K21)</f>
        <v>0</v>
      </c>
      <c r="L18" s="57">
        <f>SUM(L19:L21)</f>
        <v>0</v>
      </c>
      <c r="M18" s="98">
        <f>SUM(M19:M21)</f>
        <v>0</v>
      </c>
      <c r="N18" s="84">
        <f aca="true" t="shared" si="13" ref="N18:W18">SUM(N19:N21)</f>
        <v>0.324</v>
      </c>
      <c r="O18" s="78">
        <f t="shared" si="13"/>
        <v>0.306</v>
      </c>
      <c r="P18" s="57">
        <f t="shared" si="13"/>
        <v>0.29</v>
      </c>
      <c r="Q18" s="57">
        <f t="shared" si="13"/>
        <v>0.275</v>
      </c>
      <c r="R18" s="57">
        <f t="shared" si="13"/>
        <v>0.325</v>
      </c>
      <c r="S18" s="57">
        <f t="shared" si="13"/>
        <v>0.246</v>
      </c>
      <c r="T18" s="57">
        <f t="shared" si="13"/>
        <v>0.233</v>
      </c>
      <c r="U18" s="57">
        <f t="shared" si="13"/>
        <v>0.256</v>
      </c>
      <c r="V18" s="57">
        <f t="shared" si="13"/>
        <v>2.33E-07</v>
      </c>
      <c r="W18" s="57">
        <f t="shared" si="13"/>
        <v>0.255029</v>
      </c>
      <c r="X18" s="106">
        <f>SUM(X19:X21)</f>
        <v>0.2208</v>
      </c>
      <c r="Y18" s="78">
        <f aca="true" t="shared" si="14" ref="Y18:AF18">SUM(Y19:Y21)</f>
        <v>0</v>
      </c>
      <c r="Z18" s="78">
        <f t="shared" si="14"/>
        <v>0</v>
      </c>
      <c r="AA18" s="78">
        <f t="shared" si="14"/>
        <v>0</v>
      </c>
      <c r="AB18" s="78">
        <f t="shared" si="14"/>
        <v>0</v>
      </c>
      <c r="AC18" s="78">
        <f t="shared" si="14"/>
        <v>0</v>
      </c>
      <c r="AD18" s="78">
        <f t="shared" si="14"/>
        <v>0</v>
      </c>
      <c r="AE18" s="78">
        <f t="shared" si="14"/>
        <v>0</v>
      </c>
      <c r="AF18" s="57">
        <f t="shared" si="14"/>
        <v>0</v>
      </c>
      <c r="AG18" s="57">
        <f>SUM(AG19:AG21)</f>
        <v>0</v>
      </c>
      <c r="AH18" s="57">
        <f>SUM(AH19:AH21)</f>
        <v>0</v>
      </c>
      <c r="AI18" s="94">
        <f>SUM(AI19:AI21)</f>
        <v>0</v>
      </c>
      <c r="AJ18" s="78">
        <f aca="true" t="shared" si="15" ref="AJ18:AQ18">SUM(AJ19:AJ21)</f>
        <v>0.324</v>
      </c>
      <c r="AK18" s="57">
        <f t="shared" si="15"/>
        <v>0.306</v>
      </c>
      <c r="AL18" s="57">
        <f t="shared" si="15"/>
        <v>0.29</v>
      </c>
      <c r="AM18" s="57">
        <f t="shared" si="15"/>
        <v>0.275</v>
      </c>
      <c r="AN18" s="57">
        <f t="shared" si="15"/>
        <v>0.325</v>
      </c>
      <c r="AO18" s="57">
        <f t="shared" si="15"/>
        <v>0.246</v>
      </c>
      <c r="AP18" s="57">
        <f t="shared" si="15"/>
        <v>0.233</v>
      </c>
      <c r="AQ18" s="57">
        <f t="shared" si="15"/>
        <v>0.256</v>
      </c>
      <c r="AR18" s="57">
        <f>SUM(AR19:AR21)</f>
        <v>2.33E-07</v>
      </c>
      <c r="AS18" s="57">
        <f>SUM(AS19:AS21)</f>
        <v>0.255029</v>
      </c>
      <c r="AT18" s="94">
        <f>SUM(AT19:AT21)</f>
        <v>0.2208</v>
      </c>
    </row>
    <row r="19" spans="2:46" ht="12.75">
      <c r="B19" s="8" t="s">
        <v>2</v>
      </c>
      <c r="C19" s="3"/>
      <c r="D19" s="9"/>
      <c r="E19" s="9"/>
      <c r="F19" s="9"/>
      <c r="G19" s="9"/>
      <c r="H19" s="9"/>
      <c r="I19" s="9"/>
      <c r="J19" s="9"/>
      <c r="K19" s="61"/>
      <c r="L19" s="9"/>
      <c r="M19" s="96"/>
      <c r="N19" s="77"/>
      <c r="O19" s="61"/>
      <c r="P19" s="61"/>
      <c r="Q19" s="61"/>
      <c r="R19" s="61">
        <v>0.065</v>
      </c>
      <c r="S19" s="61"/>
      <c r="T19" s="61"/>
      <c r="U19" s="9">
        <v>0.035</v>
      </c>
      <c r="V19" s="9">
        <f>T19/1000000</f>
        <v>0</v>
      </c>
      <c r="W19" s="9">
        <v>0.057029</v>
      </c>
      <c r="X19" s="105">
        <v>0.0138</v>
      </c>
      <c r="Y19" s="77"/>
      <c r="Z19" s="61"/>
      <c r="AA19" s="61"/>
      <c r="AB19" s="77"/>
      <c r="AC19" s="61"/>
      <c r="AD19" s="61"/>
      <c r="AE19" s="77"/>
      <c r="AF19" s="9"/>
      <c r="AG19" s="9"/>
      <c r="AH19" s="9"/>
      <c r="AI19" s="93"/>
      <c r="AJ19" s="77">
        <f aca="true" t="shared" si="16" ref="AJ19:AT21">C19+N19+Y19</f>
        <v>0</v>
      </c>
      <c r="AK19" s="12">
        <f t="shared" si="16"/>
        <v>0</v>
      </c>
      <c r="AL19" s="12">
        <f t="shared" si="16"/>
        <v>0</v>
      </c>
      <c r="AM19" s="12">
        <f t="shared" si="16"/>
        <v>0</v>
      </c>
      <c r="AN19" s="12">
        <f t="shared" si="16"/>
        <v>0.065</v>
      </c>
      <c r="AO19" s="12">
        <f t="shared" si="16"/>
        <v>0</v>
      </c>
      <c r="AP19" s="12">
        <f t="shared" si="16"/>
        <v>0</v>
      </c>
      <c r="AQ19" s="12">
        <f t="shared" si="16"/>
        <v>0.035</v>
      </c>
      <c r="AR19" s="12">
        <f t="shared" si="16"/>
        <v>0</v>
      </c>
      <c r="AS19" s="12">
        <f t="shared" si="16"/>
        <v>0.057029</v>
      </c>
      <c r="AT19" s="100">
        <f t="shared" si="16"/>
        <v>0.0138</v>
      </c>
    </row>
    <row r="20" spans="2:46" ht="12.75">
      <c r="B20" s="8" t="s">
        <v>3</v>
      </c>
      <c r="C20" s="3"/>
      <c r="D20" s="9"/>
      <c r="E20" s="9"/>
      <c r="F20" s="9"/>
      <c r="G20" s="9"/>
      <c r="H20" s="9"/>
      <c r="I20" s="9"/>
      <c r="J20" s="9"/>
      <c r="K20" s="61"/>
      <c r="L20" s="9"/>
      <c r="M20" s="96"/>
      <c r="N20" s="77"/>
      <c r="O20" s="61"/>
      <c r="P20" s="61"/>
      <c r="Q20" s="61"/>
      <c r="R20" s="61"/>
      <c r="S20" s="61"/>
      <c r="T20" s="61"/>
      <c r="U20" s="9">
        <v>0</v>
      </c>
      <c r="V20" s="9">
        <f>T20/1000000</f>
        <v>0</v>
      </c>
      <c r="W20" s="9">
        <v>0</v>
      </c>
      <c r="X20" s="105">
        <v>0.019</v>
      </c>
      <c r="Y20" s="77"/>
      <c r="Z20" s="61"/>
      <c r="AA20" s="61"/>
      <c r="AB20" s="77"/>
      <c r="AC20" s="61"/>
      <c r="AD20" s="61"/>
      <c r="AE20" s="77"/>
      <c r="AF20" s="9"/>
      <c r="AG20" s="9"/>
      <c r="AH20" s="9"/>
      <c r="AI20" s="93"/>
      <c r="AJ20" s="77">
        <f t="shared" si="16"/>
        <v>0</v>
      </c>
      <c r="AK20" s="12">
        <f t="shared" si="16"/>
        <v>0</v>
      </c>
      <c r="AL20" s="12">
        <f t="shared" si="16"/>
        <v>0</v>
      </c>
      <c r="AM20" s="12">
        <f t="shared" si="16"/>
        <v>0</v>
      </c>
      <c r="AN20" s="12">
        <f t="shared" si="16"/>
        <v>0</v>
      </c>
      <c r="AO20" s="12">
        <f t="shared" si="16"/>
        <v>0</v>
      </c>
      <c r="AP20" s="12">
        <f t="shared" si="16"/>
        <v>0</v>
      </c>
      <c r="AQ20" s="12">
        <f t="shared" si="16"/>
        <v>0</v>
      </c>
      <c r="AR20" s="12">
        <f t="shared" si="16"/>
        <v>0</v>
      </c>
      <c r="AS20" s="12">
        <f t="shared" si="16"/>
        <v>0</v>
      </c>
      <c r="AT20" s="100">
        <f t="shared" si="16"/>
        <v>0.019</v>
      </c>
    </row>
    <row r="21" spans="2:46" ht="12.75">
      <c r="B21" s="8" t="s">
        <v>4</v>
      </c>
      <c r="C21" s="3"/>
      <c r="D21" s="9"/>
      <c r="E21" s="9"/>
      <c r="F21" s="9"/>
      <c r="G21" s="9"/>
      <c r="H21" s="9"/>
      <c r="I21" s="9"/>
      <c r="J21" s="9"/>
      <c r="K21" s="61"/>
      <c r="L21" s="9"/>
      <c r="M21" s="96"/>
      <c r="N21" s="80">
        <v>0.324</v>
      </c>
      <c r="O21" s="74">
        <v>0.306</v>
      </c>
      <c r="P21" s="74">
        <v>0.29</v>
      </c>
      <c r="Q21" s="74">
        <v>0.275</v>
      </c>
      <c r="R21" s="61">
        <v>0.26</v>
      </c>
      <c r="S21" s="61">
        <v>0.246</v>
      </c>
      <c r="T21" s="61">
        <v>0.233</v>
      </c>
      <c r="U21" s="9">
        <v>0.221</v>
      </c>
      <c r="V21" s="9">
        <f>T21/1000000</f>
        <v>2.33E-07</v>
      </c>
      <c r="W21" s="9">
        <v>0.198</v>
      </c>
      <c r="X21" s="105">
        <v>0.188</v>
      </c>
      <c r="Y21" s="77"/>
      <c r="Z21" s="61"/>
      <c r="AA21" s="61"/>
      <c r="AB21" s="77"/>
      <c r="AC21" s="61"/>
      <c r="AD21" s="61"/>
      <c r="AE21" s="77"/>
      <c r="AF21" s="9"/>
      <c r="AG21" s="9"/>
      <c r="AH21" s="9"/>
      <c r="AI21" s="93"/>
      <c r="AJ21" s="77">
        <f t="shared" si="16"/>
        <v>0.324</v>
      </c>
      <c r="AK21" s="12">
        <f t="shared" si="16"/>
        <v>0.306</v>
      </c>
      <c r="AL21" s="12">
        <f t="shared" si="16"/>
        <v>0.29</v>
      </c>
      <c r="AM21" s="12">
        <f t="shared" si="16"/>
        <v>0.275</v>
      </c>
      <c r="AN21" s="12">
        <f t="shared" si="16"/>
        <v>0.26</v>
      </c>
      <c r="AO21" s="12">
        <f t="shared" si="16"/>
        <v>0.246</v>
      </c>
      <c r="AP21" s="12">
        <f t="shared" si="16"/>
        <v>0.233</v>
      </c>
      <c r="AQ21" s="12">
        <f t="shared" si="16"/>
        <v>0.221</v>
      </c>
      <c r="AR21" s="12">
        <f t="shared" si="16"/>
        <v>2.33E-07</v>
      </c>
      <c r="AS21" s="12">
        <f t="shared" si="16"/>
        <v>0.198</v>
      </c>
      <c r="AT21" s="100">
        <f t="shared" si="16"/>
        <v>0.188</v>
      </c>
    </row>
    <row r="22" spans="2:46" s="54" customFormat="1" ht="25.5">
      <c r="B22" s="55" t="s">
        <v>10</v>
      </c>
      <c r="C22" s="84">
        <f aca="true" t="shared" si="17" ref="C22:J22">SUM(C23:C25)</f>
        <v>0.140582</v>
      </c>
      <c r="D22" s="59">
        <f t="shared" si="17"/>
        <v>0.133074</v>
      </c>
      <c r="E22" s="59">
        <f t="shared" si="17"/>
        <v>0.041462</v>
      </c>
      <c r="F22" s="59">
        <f t="shared" si="17"/>
        <v>0.041462</v>
      </c>
      <c r="G22" s="59">
        <f t="shared" si="17"/>
        <v>0.041462</v>
      </c>
      <c r="H22" s="59">
        <f t="shared" si="17"/>
        <v>0.041462</v>
      </c>
      <c r="I22" s="59">
        <f t="shared" si="17"/>
        <v>0.041462</v>
      </c>
      <c r="J22" s="59">
        <f t="shared" si="17"/>
        <v>0.041462</v>
      </c>
      <c r="K22" s="84">
        <f>SUM(K23:K25)</f>
        <v>0.041462</v>
      </c>
      <c r="L22" s="59">
        <f>SUM(L23:L25)</f>
        <v>0.041462</v>
      </c>
      <c r="M22" s="97">
        <f>SUM(M23:M25)</f>
        <v>0.041462</v>
      </c>
      <c r="N22" s="84">
        <f aca="true" t="shared" si="18" ref="N22:AF22">SUM(N23:N25)</f>
        <v>0.030817</v>
      </c>
      <c r="O22" s="78">
        <f t="shared" si="18"/>
        <v>0.054984000000000005</v>
      </c>
      <c r="P22" s="57">
        <f t="shared" si="18"/>
        <v>0.00522</v>
      </c>
      <c r="Q22" s="57">
        <f t="shared" si="18"/>
        <v>0.0522</v>
      </c>
      <c r="R22" s="57">
        <f t="shared" si="18"/>
        <v>0.066493</v>
      </c>
      <c r="S22" s="57">
        <f t="shared" si="18"/>
        <v>0.075003</v>
      </c>
      <c r="T22" s="57">
        <f t="shared" si="18"/>
        <v>0.32729598000000004</v>
      </c>
      <c r="U22" s="57">
        <f t="shared" si="18"/>
        <v>0.38186898</v>
      </c>
      <c r="V22" s="57">
        <f t="shared" si="18"/>
        <v>0.4</v>
      </c>
      <c r="W22" s="57">
        <f t="shared" si="18"/>
        <v>0.22014198</v>
      </c>
      <c r="X22" s="106">
        <f>SUM(X23:X25)</f>
        <v>0.154985</v>
      </c>
      <c r="Y22" s="78">
        <f t="shared" si="18"/>
        <v>0</v>
      </c>
      <c r="Z22" s="78">
        <f t="shared" si="18"/>
        <v>0</v>
      </c>
      <c r="AA22" s="78">
        <f t="shared" si="18"/>
        <v>0</v>
      </c>
      <c r="AB22" s="78">
        <f t="shared" si="18"/>
        <v>0</v>
      </c>
      <c r="AC22" s="78">
        <f t="shared" si="18"/>
        <v>0</v>
      </c>
      <c r="AD22" s="78">
        <f t="shared" si="18"/>
        <v>0</v>
      </c>
      <c r="AE22" s="78">
        <f t="shared" si="18"/>
        <v>0</v>
      </c>
      <c r="AF22" s="57">
        <f t="shared" si="18"/>
        <v>0</v>
      </c>
      <c r="AG22" s="57">
        <f>SUM(AG23:AG25)</f>
        <v>0</v>
      </c>
      <c r="AH22" s="57">
        <f>SUM(AH23:AH25)</f>
        <v>0</v>
      </c>
      <c r="AI22" s="94">
        <f>SUM(AI23:AI25)</f>
        <v>0</v>
      </c>
      <c r="AJ22" s="78">
        <f aca="true" t="shared" si="19" ref="AJ22:AQ22">SUM(AJ23:AJ25)</f>
        <v>0.17139900000000002</v>
      </c>
      <c r="AK22" s="57">
        <f t="shared" si="19"/>
        <v>0.188058</v>
      </c>
      <c r="AL22" s="57">
        <f t="shared" si="19"/>
        <v>0.046682</v>
      </c>
      <c r="AM22" s="57">
        <f t="shared" si="19"/>
        <v>0.093662</v>
      </c>
      <c r="AN22" s="57">
        <f t="shared" si="19"/>
        <v>0.107955</v>
      </c>
      <c r="AO22" s="57">
        <f t="shared" si="19"/>
        <v>0.116465</v>
      </c>
      <c r="AP22" s="57">
        <f t="shared" si="19"/>
        <v>0.36875798000000004</v>
      </c>
      <c r="AQ22" s="57">
        <f t="shared" si="19"/>
        <v>0.42333098</v>
      </c>
      <c r="AR22" s="57">
        <f>SUM(AR23:AR25)</f>
        <v>0.441462</v>
      </c>
      <c r="AS22" s="57">
        <f>SUM(AS23:AS25)</f>
        <v>0.26160397999999996</v>
      </c>
      <c r="AT22" s="94">
        <f>SUM(AT23:AT25)</f>
        <v>0.196447</v>
      </c>
    </row>
    <row r="23" spans="2:46" ht="12.75">
      <c r="B23" s="8" t="s">
        <v>2</v>
      </c>
      <c r="C23" s="2"/>
      <c r="D23" s="9"/>
      <c r="E23" s="9"/>
      <c r="F23" s="9"/>
      <c r="G23" s="9"/>
      <c r="H23" s="9"/>
      <c r="I23" s="9"/>
      <c r="J23" s="9"/>
      <c r="K23" s="61">
        <v>0</v>
      </c>
      <c r="L23" s="9">
        <v>0</v>
      </c>
      <c r="M23" s="96">
        <v>0</v>
      </c>
      <c r="N23" s="74">
        <v>0.030817</v>
      </c>
      <c r="O23" s="74">
        <v>0.029387</v>
      </c>
      <c r="P23" s="74">
        <v>0.00522</v>
      </c>
      <c r="Q23" s="74">
        <v>0.0522</v>
      </c>
      <c r="R23" s="61">
        <v>0.066493</v>
      </c>
      <c r="S23" s="61">
        <v>0.075003</v>
      </c>
      <c r="T23" s="61">
        <v>0.193419</v>
      </c>
      <c r="U23" s="9">
        <v>0.197077</v>
      </c>
      <c r="V23" s="9">
        <v>0.2</v>
      </c>
      <c r="W23" s="9">
        <v>0.188769</v>
      </c>
      <c r="X23" s="105">
        <v>0.154985</v>
      </c>
      <c r="Y23" s="74"/>
      <c r="Z23" s="61"/>
      <c r="AA23" s="61"/>
      <c r="AB23" s="74"/>
      <c r="AC23" s="61"/>
      <c r="AD23" s="61"/>
      <c r="AE23" s="74"/>
      <c r="AF23" s="9"/>
      <c r="AG23" s="9"/>
      <c r="AH23" s="9"/>
      <c r="AI23" s="93"/>
      <c r="AJ23" s="61">
        <f aca="true" t="shared" si="20" ref="AJ23:AT25">C23+N23+Y23</f>
        <v>0.030817</v>
      </c>
      <c r="AK23" s="9">
        <f t="shared" si="20"/>
        <v>0.029387</v>
      </c>
      <c r="AL23" s="9">
        <f t="shared" si="20"/>
        <v>0.00522</v>
      </c>
      <c r="AM23" s="9">
        <f t="shared" si="20"/>
        <v>0.0522</v>
      </c>
      <c r="AN23" s="9">
        <f t="shared" si="20"/>
        <v>0.066493</v>
      </c>
      <c r="AO23" s="9">
        <f t="shared" si="20"/>
        <v>0.075003</v>
      </c>
      <c r="AP23" s="9">
        <f t="shared" si="20"/>
        <v>0.193419</v>
      </c>
      <c r="AQ23" s="9">
        <f t="shared" si="20"/>
        <v>0.197077</v>
      </c>
      <c r="AR23" s="9">
        <f t="shared" si="20"/>
        <v>0.2</v>
      </c>
      <c r="AS23" s="9">
        <f t="shared" si="20"/>
        <v>0.188769</v>
      </c>
      <c r="AT23" s="93">
        <f t="shared" si="20"/>
        <v>0.154985</v>
      </c>
    </row>
    <row r="24" spans="2:46" ht="12.75">
      <c r="B24" s="8" t="s">
        <v>3</v>
      </c>
      <c r="C24" s="2"/>
      <c r="D24" s="9"/>
      <c r="E24" s="9"/>
      <c r="F24" s="9"/>
      <c r="G24" s="9"/>
      <c r="H24" s="9"/>
      <c r="I24" s="9"/>
      <c r="J24" s="9"/>
      <c r="K24" s="61">
        <v>0</v>
      </c>
      <c r="L24" s="9">
        <v>0</v>
      </c>
      <c r="M24" s="96">
        <v>0</v>
      </c>
      <c r="N24" s="61"/>
      <c r="O24" s="74">
        <v>0.025597</v>
      </c>
      <c r="P24" s="61"/>
      <c r="Q24" s="61"/>
      <c r="R24" s="61"/>
      <c r="S24" s="61"/>
      <c r="T24" s="61">
        <v>0.13387698</v>
      </c>
      <c r="U24" s="9">
        <v>0.18479198000000002</v>
      </c>
      <c r="V24" s="9">
        <v>0.2</v>
      </c>
      <c r="W24" s="9">
        <v>0.03137298</v>
      </c>
      <c r="X24" s="105">
        <v>0</v>
      </c>
      <c r="Y24" s="61"/>
      <c r="Z24" s="61"/>
      <c r="AA24" s="61"/>
      <c r="AB24" s="61"/>
      <c r="AC24" s="61"/>
      <c r="AD24" s="61"/>
      <c r="AE24" s="61"/>
      <c r="AF24" s="9"/>
      <c r="AG24" s="9"/>
      <c r="AH24" s="9"/>
      <c r="AI24" s="93"/>
      <c r="AJ24" s="61">
        <f t="shared" si="20"/>
        <v>0</v>
      </c>
      <c r="AK24" s="9">
        <f t="shared" si="20"/>
        <v>0.025597</v>
      </c>
      <c r="AL24" s="9">
        <f t="shared" si="20"/>
        <v>0</v>
      </c>
      <c r="AM24" s="9">
        <f t="shared" si="20"/>
        <v>0</v>
      </c>
      <c r="AN24" s="9">
        <f t="shared" si="20"/>
        <v>0</v>
      </c>
      <c r="AO24" s="9">
        <f t="shared" si="20"/>
        <v>0</v>
      </c>
      <c r="AP24" s="9">
        <f t="shared" si="20"/>
        <v>0.13387698</v>
      </c>
      <c r="AQ24" s="9">
        <f t="shared" si="20"/>
        <v>0.18479198000000002</v>
      </c>
      <c r="AR24" s="9">
        <f t="shared" si="20"/>
        <v>0.2</v>
      </c>
      <c r="AS24" s="9">
        <f t="shared" si="20"/>
        <v>0.03137298</v>
      </c>
      <c r="AT24" s="93">
        <f t="shared" si="20"/>
        <v>0</v>
      </c>
    </row>
    <row r="25" spans="2:46" ht="13.5" thickBot="1">
      <c r="B25" s="8" t="s">
        <v>4</v>
      </c>
      <c r="C25" s="83">
        <v>0.140582</v>
      </c>
      <c r="D25" s="10">
        <v>0.133074</v>
      </c>
      <c r="E25" s="10">
        <v>0.041462</v>
      </c>
      <c r="F25" s="9">
        <v>0.041462</v>
      </c>
      <c r="G25" s="9">
        <v>0.041462</v>
      </c>
      <c r="H25" s="9">
        <v>0.041462</v>
      </c>
      <c r="I25" s="9">
        <v>0.041462</v>
      </c>
      <c r="J25" s="62">
        <v>0.041462</v>
      </c>
      <c r="K25" s="13">
        <v>0.041462</v>
      </c>
      <c r="L25" s="13">
        <v>0.041462</v>
      </c>
      <c r="M25" s="99">
        <v>0.041462</v>
      </c>
      <c r="N25" s="79"/>
      <c r="O25" s="61"/>
      <c r="P25" s="61"/>
      <c r="Q25" s="61"/>
      <c r="R25" s="61"/>
      <c r="S25" s="61"/>
      <c r="T25" s="61"/>
      <c r="U25" s="13">
        <v>0</v>
      </c>
      <c r="V25" s="13">
        <v>0</v>
      </c>
      <c r="W25" s="61">
        <v>0</v>
      </c>
      <c r="X25" s="107">
        <v>0</v>
      </c>
      <c r="Y25" s="79"/>
      <c r="Z25" s="61"/>
      <c r="AA25" s="61"/>
      <c r="AB25" s="79"/>
      <c r="AC25" s="61"/>
      <c r="AD25" s="61"/>
      <c r="AE25" s="79"/>
      <c r="AF25" s="13"/>
      <c r="AG25" s="13"/>
      <c r="AH25" s="13"/>
      <c r="AI25" s="95"/>
      <c r="AJ25" s="79">
        <f t="shared" si="20"/>
        <v>0.140582</v>
      </c>
      <c r="AK25" s="13">
        <f t="shared" si="20"/>
        <v>0.133074</v>
      </c>
      <c r="AL25" s="13">
        <f t="shared" si="20"/>
        <v>0.041462</v>
      </c>
      <c r="AM25" s="13">
        <f t="shared" si="20"/>
        <v>0.041462</v>
      </c>
      <c r="AN25" s="13">
        <f t="shared" si="20"/>
        <v>0.041462</v>
      </c>
      <c r="AO25" s="13">
        <f t="shared" si="20"/>
        <v>0.041462</v>
      </c>
      <c r="AP25" s="13">
        <f t="shared" si="20"/>
        <v>0.041462</v>
      </c>
      <c r="AQ25" s="13">
        <f t="shared" si="20"/>
        <v>0.041462</v>
      </c>
      <c r="AR25" s="13">
        <f t="shared" si="20"/>
        <v>0.041462</v>
      </c>
      <c r="AS25" s="79">
        <f t="shared" si="20"/>
        <v>0.041462</v>
      </c>
      <c r="AT25" s="95">
        <f t="shared" si="20"/>
        <v>0.041462</v>
      </c>
    </row>
    <row r="26" spans="2:47" ht="15.75" customHeight="1">
      <c r="B26" s="14" t="s">
        <v>7</v>
      </c>
      <c r="C26" s="73">
        <f aca="true" t="shared" si="21" ref="C26:AF26">SUM(C27:C29)</f>
        <v>19.280383999999998</v>
      </c>
      <c r="D26" s="73">
        <f t="shared" si="21"/>
        <v>15.158687000000002</v>
      </c>
      <c r="E26" s="73">
        <f t="shared" si="21"/>
        <v>16.178106</v>
      </c>
      <c r="F26" s="73">
        <f t="shared" si="21"/>
        <v>17.654576239999997</v>
      </c>
      <c r="G26" s="73">
        <f t="shared" si="21"/>
        <v>16.772909159999998</v>
      </c>
      <c r="H26" s="73">
        <f t="shared" si="21"/>
        <v>18.408313799999995</v>
      </c>
      <c r="I26" s="73">
        <f t="shared" si="21"/>
        <v>19.6344718</v>
      </c>
      <c r="J26" s="73">
        <f t="shared" si="21"/>
        <v>19.410645719999998</v>
      </c>
      <c r="K26" s="73">
        <f>SUM(K27:K29)</f>
        <v>22.266940759999997</v>
      </c>
      <c r="L26" s="73">
        <f>SUM(L27:L29)</f>
        <v>22.17152278</v>
      </c>
      <c r="M26" s="110">
        <f>SUM(M27:M29)</f>
        <v>21.777428139999998</v>
      </c>
      <c r="N26" s="73">
        <f t="shared" si="21"/>
        <v>272.827324</v>
      </c>
      <c r="O26" s="73">
        <f t="shared" si="21"/>
        <v>279.64828900000003</v>
      </c>
      <c r="P26" s="73">
        <f t="shared" si="21"/>
        <v>283.600892</v>
      </c>
      <c r="Q26" s="73">
        <f t="shared" si="21"/>
        <v>311.16050929</v>
      </c>
      <c r="R26" s="73">
        <f t="shared" si="21"/>
        <v>320.85902481999995</v>
      </c>
      <c r="S26" s="73">
        <f t="shared" si="21"/>
        <v>321.4418051</v>
      </c>
      <c r="T26" s="73">
        <f t="shared" si="21"/>
        <v>263.20156522</v>
      </c>
      <c r="U26" s="73">
        <f>SUM(U27:U29)</f>
        <v>286.83332954</v>
      </c>
      <c r="V26" s="73">
        <f>SUM(V27:V29)</f>
        <v>261.590235913</v>
      </c>
      <c r="W26" s="73">
        <f>SUM(W27:W29)</f>
        <v>277.95940687999996</v>
      </c>
      <c r="X26" s="108">
        <f>SUM(X27:X29)</f>
        <v>304.85614517</v>
      </c>
      <c r="Y26" s="109">
        <f t="shared" si="21"/>
        <v>0</v>
      </c>
      <c r="Z26" s="70">
        <f t="shared" si="21"/>
        <v>0</v>
      </c>
      <c r="AA26" s="70">
        <f t="shared" si="21"/>
        <v>0</v>
      </c>
      <c r="AB26" s="70">
        <f t="shared" si="21"/>
        <v>0</v>
      </c>
      <c r="AC26" s="70">
        <f t="shared" si="21"/>
        <v>0</v>
      </c>
      <c r="AD26" s="70">
        <f t="shared" si="21"/>
        <v>0</v>
      </c>
      <c r="AE26" s="70">
        <f t="shared" si="21"/>
        <v>0</v>
      </c>
      <c r="AF26" s="70">
        <f t="shared" si="21"/>
        <v>0</v>
      </c>
      <c r="AG26" s="70">
        <f>SUM(AG27:AG29)</f>
        <v>0</v>
      </c>
      <c r="AH26" s="70">
        <f>SUM(AH27:AH29)</f>
        <v>0</v>
      </c>
      <c r="AI26" s="110">
        <f>SUM(AI27:AI29)</f>
        <v>0</v>
      </c>
      <c r="AJ26" s="73">
        <f aca="true" t="shared" si="22" ref="AJ26:AP26">SUM(AJ27:AJ29)</f>
        <v>292.107708</v>
      </c>
      <c r="AK26" s="70">
        <f t="shared" si="22"/>
        <v>294.806976</v>
      </c>
      <c r="AL26" s="70">
        <f t="shared" si="22"/>
        <v>299.77899800000006</v>
      </c>
      <c r="AM26" s="70">
        <f t="shared" si="22"/>
        <v>328.81508553</v>
      </c>
      <c r="AN26" s="70">
        <f t="shared" si="22"/>
        <v>337.63193398</v>
      </c>
      <c r="AO26" s="70">
        <f t="shared" si="22"/>
        <v>339.8501189</v>
      </c>
      <c r="AP26" s="70">
        <f t="shared" si="22"/>
        <v>282.83603702</v>
      </c>
      <c r="AQ26" s="70">
        <f>SUM(AQ27:AQ29)</f>
        <v>306.24397525999996</v>
      </c>
      <c r="AR26" s="70">
        <f>SUM(AR27:AR29)</f>
        <v>283.857176673</v>
      </c>
      <c r="AS26" s="70">
        <f>SUM(AS27:AS29)</f>
        <v>300.13092966</v>
      </c>
      <c r="AT26" s="111">
        <f>SUM(AT27:AT29)</f>
        <v>326.63357331</v>
      </c>
      <c r="AU26" s="112"/>
    </row>
    <row r="27" spans="2:46" ht="12.75">
      <c r="B27" s="8" t="s">
        <v>2</v>
      </c>
      <c r="C27" s="68">
        <f aca="true" t="shared" si="23" ref="C27:AQ29">C7+C11+C15+C19+C23</f>
        <v>4.5016989999999995</v>
      </c>
      <c r="D27" s="71">
        <f t="shared" si="23"/>
        <v>1.923573</v>
      </c>
      <c r="E27" s="71">
        <f t="shared" si="23"/>
        <v>3.6388019999999996</v>
      </c>
      <c r="F27" s="71">
        <f t="shared" si="23"/>
        <v>3.1484666399999997</v>
      </c>
      <c r="G27" s="71">
        <f t="shared" si="23"/>
        <v>1.76126074</v>
      </c>
      <c r="H27" s="71">
        <f t="shared" si="23"/>
        <v>2.3533377399999997</v>
      </c>
      <c r="I27" s="71">
        <f t="shared" si="23"/>
        <v>2.6489244499999995</v>
      </c>
      <c r="J27" s="71">
        <f t="shared" si="23"/>
        <v>2.89977938</v>
      </c>
      <c r="K27" s="71">
        <f aca="true" t="shared" si="24" ref="K27:L29">K7+K11+K15+K19+K23</f>
        <v>4.3396865600000005</v>
      </c>
      <c r="L27" s="71">
        <f t="shared" si="24"/>
        <v>5.5491412</v>
      </c>
      <c r="M27" s="75">
        <f>M7+M11+M15+M19+M23</f>
        <v>3.6186926800000005</v>
      </c>
      <c r="N27" s="68">
        <f t="shared" si="23"/>
        <v>50.620153</v>
      </c>
      <c r="O27" s="71">
        <f t="shared" si="23"/>
        <v>64.929219</v>
      </c>
      <c r="P27" s="71">
        <f t="shared" si="23"/>
        <v>68.45742</v>
      </c>
      <c r="Q27" s="71">
        <f t="shared" si="23"/>
        <v>79.72173583</v>
      </c>
      <c r="R27" s="71">
        <f t="shared" si="23"/>
        <v>84.69791314</v>
      </c>
      <c r="S27" s="71">
        <f t="shared" si="23"/>
        <v>53.74245923000001</v>
      </c>
      <c r="T27" s="71">
        <f t="shared" si="23"/>
        <v>51.3055607</v>
      </c>
      <c r="U27" s="103">
        <f>U7+U11+U15+U19+U23</f>
        <v>79.00218349999999</v>
      </c>
      <c r="V27" s="103">
        <f>V7+V11+V15+V19+V23</f>
        <v>72.83233962000001</v>
      </c>
      <c r="W27" s="103">
        <f>W7+W11+W15+W19+W23</f>
        <v>97.60686815999999</v>
      </c>
      <c r="X27" s="101">
        <f>X7+X11+X15+X19+X23</f>
        <v>106.95767666999998</v>
      </c>
      <c r="Y27" s="68">
        <f t="shared" si="23"/>
        <v>0</v>
      </c>
      <c r="Z27" s="71">
        <f t="shared" si="23"/>
        <v>0</v>
      </c>
      <c r="AA27" s="71">
        <f t="shared" si="23"/>
        <v>0</v>
      </c>
      <c r="AB27" s="71">
        <f t="shared" si="23"/>
        <v>0</v>
      </c>
      <c r="AC27" s="71">
        <f t="shared" si="23"/>
        <v>0</v>
      </c>
      <c r="AD27" s="71">
        <f t="shared" si="23"/>
        <v>0</v>
      </c>
      <c r="AE27" s="71">
        <f t="shared" si="23"/>
        <v>0</v>
      </c>
      <c r="AF27" s="103">
        <f t="shared" si="23"/>
        <v>0</v>
      </c>
      <c r="AG27" s="103">
        <f aca="true" t="shared" si="25" ref="AG27:AH29">AG7+AG11+AG15+AG19+AG23</f>
        <v>0</v>
      </c>
      <c r="AH27" s="104">
        <f t="shared" si="25"/>
        <v>0</v>
      </c>
      <c r="AI27" s="101">
        <f>AI7+AI11+AI15+AI19+AI23</f>
        <v>0</v>
      </c>
      <c r="AJ27" s="68">
        <f t="shared" si="23"/>
        <v>55.121852000000004</v>
      </c>
      <c r="AK27" s="71">
        <f t="shared" si="23"/>
        <v>66.85279200000001</v>
      </c>
      <c r="AL27" s="71">
        <f t="shared" si="23"/>
        <v>72.096222</v>
      </c>
      <c r="AM27" s="71">
        <f t="shared" si="23"/>
        <v>82.87020247</v>
      </c>
      <c r="AN27" s="71">
        <f t="shared" si="23"/>
        <v>86.45917388</v>
      </c>
      <c r="AO27" s="68">
        <f>AO7+AO11+AO15+AO19+AO23</f>
        <v>56.09579697</v>
      </c>
      <c r="AP27" s="71">
        <f t="shared" si="23"/>
        <v>53.954485150000004</v>
      </c>
      <c r="AQ27" s="103">
        <f t="shared" si="23"/>
        <v>81.90196287999999</v>
      </c>
      <c r="AR27" s="103">
        <f aca="true" t="shared" si="26" ref="AR27:AS29">AR7+AR11+AR15+AR19+AR23</f>
        <v>77.17202618</v>
      </c>
      <c r="AS27" s="103">
        <f t="shared" si="26"/>
        <v>103.15600936</v>
      </c>
      <c r="AT27" s="101">
        <f>AT7+AT11+AT15+AT19+AT23</f>
        <v>110.57636934999998</v>
      </c>
    </row>
    <row r="28" spans="2:46" ht="12.75">
      <c r="B28" s="8" t="s">
        <v>3</v>
      </c>
      <c r="C28" s="68">
        <f t="shared" si="23"/>
        <v>4.992046</v>
      </c>
      <c r="D28" s="71">
        <f t="shared" si="23"/>
        <v>4.698526</v>
      </c>
      <c r="E28" s="71">
        <f t="shared" si="23"/>
        <v>4.218106</v>
      </c>
      <c r="F28" s="71">
        <f t="shared" si="23"/>
        <v>5.39320314</v>
      </c>
      <c r="G28" s="71">
        <f t="shared" si="23"/>
        <v>5.7221194099999995</v>
      </c>
      <c r="H28" s="71">
        <f t="shared" si="23"/>
        <v>6.769241769999999</v>
      </c>
      <c r="I28" s="71">
        <f t="shared" si="23"/>
        <v>7.6851499400000005</v>
      </c>
      <c r="J28" s="71">
        <f t="shared" si="23"/>
        <v>6.68372977</v>
      </c>
      <c r="K28" s="71">
        <f t="shared" si="24"/>
        <v>7.408246180000001</v>
      </c>
      <c r="L28" s="71">
        <f t="shared" si="24"/>
        <v>7.03212804</v>
      </c>
      <c r="M28" s="75">
        <f>M8+M12+M16+M20+M24</f>
        <v>8.16134467</v>
      </c>
      <c r="N28" s="68">
        <f t="shared" si="23"/>
        <v>172.246141</v>
      </c>
      <c r="O28" s="71">
        <f t="shared" si="23"/>
        <v>160.49930600000002</v>
      </c>
      <c r="P28" s="71">
        <f t="shared" si="23"/>
        <v>167.14013200000002</v>
      </c>
      <c r="Q28" s="71">
        <f t="shared" si="23"/>
        <v>177.63024943000002</v>
      </c>
      <c r="R28" s="71">
        <f t="shared" si="23"/>
        <v>177.34978525999998</v>
      </c>
      <c r="S28" s="71">
        <f t="shared" si="23"/>
        <v>195.18534013000001</v>
      </c>
      <c r="T28" s="71">
        <f t="shared" si="23"/>
        <v>143.27529049999998</v>
      </c>
      <c r="U28" s="71">
        <f t="shared" si="23"/>
        <v>135.50213736</v>
      </c>
      <c r="V28" s="71">
        <f aca="true" t="shared" si="27" ref="V28:X29">V8+V12+V16+V20+V24</f>
        <v>137.15477594</v>
      </c>
      <c r="W28" s="71">
        <f t="shared" si="27"/>
        <v>131.44878066999996</v>
      </c>
      <c r="X28" s="101">
        <f t="shared" si="27"/>
        <v>147.71678782</v>
      </c>
      <c r="Y28" s="68">
        <f t="shared" si="23"/>
        <v>0</v>
      </c>
      <c r="Z28" s="71">
        <f t="shared" si="23"/>
        <v>0</v>
      </c>
      <c r="AA28" s="71">
        <f t="shared" si="23"/>
        <v>0</v>
      </c>
      <c r="AB28" s="71">
        <f t="shared" si="23"/>
        <v>0</v>
      </c>
      <c r="AC28" s="71">
        <f t="shared" si="23"/>
        <v>0</v>
      </c>
      <c r="AD28" s="71">
        <f t="shared" si="23"/>
        <v>0</v>
      </c>
      <c r="AE28" s="71">
        <f t="shared" si="23"/>
        <v>0</v>
      </c>
      <c r="AF28" s="71">
        <f t="shared" si="23"/>
        <v>0</v>
      </c>
      <c r="AG28" s="71">
        <f t="shared" si="25"/>
        <v>0</v>
      </c>
      <c r="AH28" s="68">
        <f t="shared" si="25"/>
        <v>0</v>
      </c>
      <c r="AI28" s="101">
        <f>AI8+AI12+AI16+AI20+AI24</f>
        <v>0</v>
      </c>
      <c r="AJ28" s="68">
        <f t="shared" si="23"/>
        <v>177.238187</v>
      </c>
      <c r="AK28" s="71">
        <f t="shared" si="23"/>
        <v>165.19783200000003</v>
      </c>
      <c r="AL28" s="71">
        <f t="shared" si="23"/>
        <v>171.35823800000003</v>
      </c>
      <c r="AM28" s="71">
        <f t="shared" si="23"/>
        <v>183.02345257</v>
      </c>
      <c r="AN28" s="68">
        <f t="shared" si="23"/>
        <v>183.07190466999998</v>
      </c>
      <c r="AO28" s="71">
        <f t="shared" si="23"/>
        <v>201.9545819</v>
      </c>
      <c r="AP28" s="71">
        <f t="shared" si="23"/>
        <v>150.96044043999999</v>
      </c>
      <c r="AQ28" s="71">
        <f t="shared" si="23"/>
        <v>142.18586713</v>
      </c>
      <c r="AR28" s="71">
        <f t="shared" si="26"/>
        <v>144.56302212</v>
      </c>
      <c r="AS28" s="71">
        <f t="shared" si="26"/>
        <v>138.48090870999997</v>
      </c>
      <c r="AT28" s="101">
        <f>AT8+AT12+AT16+AT20+AT24</f>
        <v>155.87813249</v>
      </c>
    </row>
    <row r="29" spans="2:46" ht="13.5" thickBot="1">
      <c r="B29" s="15" t="s">
        <v>4</v>
      </c>
      <c r="C29" s="69">
        <f t="shared" si="23"/>
        <v>9.786639</v>
      </c>
      <c r="D29" s="72">
        <f t="shared" si="23"/>
        <v>8.536588000000002</v>
      </c>
      <c r="E29" s="72">
        <f t="shared" si="23"/>
        <v>8.321197999999999</v>
      </c>
      <c r="F29" s="72">
        <f t="shared" si="23"/>
        <v>9.11290646</v>
      </c>
      <c r="G29" s="72">
        <f t="shared" si="23"/>
        <v>9.289529009999999</v>
      </c>
      <c r="H29" s="72">
        <f t="shared" si="23"/>
        <v>9.285734289999999</v>
      </c>
      <c r="I29" s="72">
        <f t="shared" si="23"/>
        <v>9.300397409999999</v>
      </c>
      <c r="J29" s="72">
        <f t="shared" si="23"/>
        <v>9.827136569999999</v>
      </c>
      <c r="K29" s="72">
        <f t="shared" si="24"/>
        <v>10.519008019999998</v>
      </c>
      <c r="L29" s="72">
        <f t="shared" si="24"/>
        <v>9.590253539999999</v>
      </c>
      <c r="M29" s="76">
        <f>M9+M13+M17+M21+M25</f>
        <v>9.997390789999999</v>
      </c>
      <c r="N29" s="69">
        <f t="shared" si="23"/>
        <v>49.96103</v>
      </c>
      <c r="O29" s="72">
        <f t="shared" si="23"/>
        <v>54.219764</v>
      </c>
      <c r="P29" s="72">
        <f t="shared" si="23"/>
        <v>48.00334</v>
      </c>
      <c r="Q29" s="72">
        <f t="shared" si="23"/>
        <v>53.808524029999994</v>
      </c>
      <c r="R29" s="72">
        <f t="shared" si="23"/>
        <v>58.81132642</v>
      </c>
      <c r="S29" s="72">
        <f t="shared" si="23"/>
        <v>72.51400573999999</v>
      </c>
      <c r="T29" s="72">
        <f t="shared" si="23"/>
        <v>68.62071402000001</v>
      </c>
      <c r="U29" s="72">
        <f t="shared" si="23"/>
        <v>72.32900868</v>
      </c>
      <c r="V29" s="72">
        <f t="shared" si="27"/>
        <v>51.603120353</v>
      </c>
      <c r="W29" s="72">
        <f t="shared" si="27"/>
        <v>48.90375805</v>
      </c>
      <c r="X29" s="102">
        <f t="shared" si="27"/>
        <v>50.18168068000001</v>
      </c>
      <c r="Y29" s="69">
        <f t="shared" si="23"/>
        <v>0</v>
      </c>
      <c r="Z29" s="72">
        <f t="shared" si="23"/>
        <v>0</v>
      </c>
      <c r="AA29" s="72">
        <f t="shared" si="23"/>
        <v>0</v>
      </c>
      <c r="AB29" s="72">
        <f t="shared" si="23"/>
        <v>0</v>
      </c>
      <c r="AC29" s="72">
        <f t="shared" si="23"/>
        <v>0</v>
      </c>
      <c r="AD29" s="72">
        <f t="shared" si="23"/>
        <v>0</v>
      </c>
      <c r="AE29" s="72">
        <f t="shared" si="23"/>
        <v>0</v>
      </c>
      <c r="AF29" s="72">
        <f t="shared" si="23"/>
        <v>0</v>
      </c>
      <c r="AG29" s="72">
        <f t="shared" si="25"/>
        <v>0</v>
      </c>
      <c r="AH29" s="69">
        <f t="shared" si="25"/>
        <v>0</v>
      </c>
      <c r="AI29" s="102">
        <f>AI9+AI13+AI17+AI21+AI25</f>
        <v>0</v>
      </c>
      <c r="AJ29" s="69">
        <f t="shared" si="23"/>
        <v>59.747668999999995</v>
      </c>
      <c r="AK29" s="72">
        <f t="shared" si="23"/>
        <v>62.756352</v>
      </c>
      <c r="AL29" s="72">
        <f t="shared" si="23"/>
        <v>56.324538000000004</v>
      </c>
      <c r="AM29" s="72">
        <f t="shared" si="23"/>
        <v>62.92143049</v>
      </c>
      <c r="AN29" s="69">
        <f t="shared" si="23"/>
        <v>68.10085543000001</v>
      </c>
      <c r="AO29" s="72">
        <f t="shared" si="23"/>
        <v>81.79974002999998</v>
      </c>
      <c r="AP29" s="72">
        <f t="shared" si="23"/>
        <v>77.92111143</v>
      </c>
      <c r="AQ29" s="72">
        <f t="shared" si="23"/>
        <v>82.15614525</v>
      </c>
      <c r="AR29" s="72">
        <f t="shared" si="26"/>
        <v>62.122128373</v>
      </c>
      <c r="AS29" s="72">
        <f t="shared" si="26"/>
        <v>58.49401159</v>
      </c>
      <c r="AT29" s="102">
        <f>AT9+AT13+AT17+AT21+AT25</f>
        <v>60.17907147000001</v>
      </c>
    </row>
    <row r="30" spans="2:24" ht="51" customHeight="1">
      <c r="B30" s="1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2:24" ht="15" customHeight="1"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2:24" ht="39" customHeight="1">
      <c r="B32" s="1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35.25" customHeight="1">
      <c r="B33" s="1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35.25" customHeight="1">
      <c r="B34" s="1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30" customHeight="1">
      <c r="B35" s="1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30" customHeight="1">
      <c r="B36" s="1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41.25" customHeight="1">
      <c r="B37" s="5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2:24" ht="18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2:24" ht="12.7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ht="27" customHeight="1">
      <c r="B40" s="16"/>
    </row>
    <row r="41" ht="21.75" customHeight="1">
      <c r="B41" s="24"/>
    </row>
    <row r="42" ht="12.75">
      <c r="B42" s="6"/>
    </row>
    <row r="43" spans="2:24" ht="90" customHeight="1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</row>
    <row r="44" spans="2:24" ht="26.25" customHeight="1">
      <c r="B44" s="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</row>
    <row r="45" spans="2:24" ht="33" customHeight="1"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</row>
    <row r="46" spans="1:24" ht="27" customHeight="1">
      <c r="A46" s="31"/>
      <c r="B46" s="2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27" customHeight="1">
      <c r="A47" s="31"/>
      <c r="B47" s="2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21" customHeight="1">
      <c r="A48" s="31"/>
      <c r="B48" s="2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21" customHeight="1">
      <c r="A49" s="31"/>
      <c r="B49" s="2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26.25" customHeight="1">
      <c r="A50" s="31"/>
      <c r="B50" s="2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27" customHeight="1">
      <c r="A51" s="31"/>
      <c r="B51" s="2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27" customHeight="1">
      <c r="A52" s="31"/>
      <c r="B52" s="2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27" customHeight="1">
      <c r="A53" s="31"/>
      <c r="B53" s="2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27" customHeight="1">
      <c r="A54" s="31"/>
      <c r="B54" s="2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27" customHeight="1">
      <c r="A55" s="31"/>
      <c r="B55" s="2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27" customHeight="1">
      <c r="A56" s="31"/>
      <c r="B56" s="2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27" customHeight="1">
      <c r="A57" s="31"/>
      <c r="B57" s="2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27" customHeight="1">
      <c r="A58" s="31"/>
      <c r="B58" s="2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27" customHeight="1">
      <c r="A59" s="31"/>
      <c r="B59" s="2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27" customHeight="1">
      <c r="A60" s="31"/>
      <c r="B60" s="2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27" customHeight="1">
      <c r="A61" s="31"/>
      <c r="B61" s="2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27" customHeight="1">
      <c r="A62" s="31"/>
      <c r="B62" s="2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27" customHeight="1">
      <c r="A63" s="31"/>
      <c r="B63" s="2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13" ht="24" customHeight="1">
      <c r="A64" s="32"/>
      <c r="B64" s="3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24" ht="27" customHeight="1">
      <c r="A65" s="31"/>
      <c r="B65" s="2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27" customHeight="1">
      <c r="A66" s="31"/>
      <c r="B66" s="2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27" customHeight="1">
      <c r="A67" s="31"/>
      <c r="B67" s="2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27" customHeight="1">
      <c r="A68" s="31"/>
      <c r="B68" s="2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27" customHeight="1">
      <c r="A69" s="31"/>
      <c r="B69" s="2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23.25" customHeight="1">
      <c r="A70" s="31"/>
      <c r="B70" s="2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21" customHeight="1">
      <c r="A71" s="31"/>
      <c r="B71" s="2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27" customHeight="1">
      <c r="A72" s="31"/>
      <c r="B72" s="2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27.75" customHeight="1">
      <c r="A73" s="31"/>
      <c r="B73" s="2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32.25" customHeight="1">
      <c r="A74" s="31"/>
      <c r="B74" s="2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31"/>
      <c r="B75" s="2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31"/>
      <c r="B76" s="3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</row>
    <row r="77" spans="1:24" ht="12.75">
      <c r="A77" s="31"/>
      <c r="B77" s="3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2.75">
      <c r="A78" s="31"/>
      <c r="B78" s="3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2.75">
      <c r="A79" s="31"/>
      <c r="B79" s="2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2.75">
      <c r="A80" s="36"/>
      <c r="B80" s="3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2.75">
      <c r="A81" s="36"/>
      <c r="B81" s="3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" ht="12.75">
      <c r="A82" s="36"/>
      <c r="B82" s="34"/>
    </row>
    <row r="83" spans="1:24" ht="12.75">
      <c r="A83" s="36"/>
      <c r="B83" s="3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2.75">
      <c r="A84" s="36"/>
      <c r="B84" s="3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2.75">
      <c r="A85" s="36"/>
      <c r="B85" s="3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2.75">
      <c r="A86" s="36"/>
      <c r="B86" s="3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.75">
      <c r="A87" s="36"/>
      <c r="B87" s="3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2.75">
      <c r="A88" s="36"/>
      <c r="B88" s="3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2.75">
      <c r="A89" s="36"/>
      <c r="B89" s="3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2.75">
      <c r="A90" s="36"/>
      <c r="B90" s="3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2.75">
      <c r="A91" s="36"/>
      <c r="B91" s="3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2.75">
      <c r="A92" s="36"/>
      <c r="B92" s="3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2.75">
      <c r="A93" s="36"/>
      <c r="B93" s="3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2.75">
      <c r="A94" s="36"/>
      <c r="B94" s="3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2.75">
      <c r="A95" s="36"/>
      <c r="B95" s="3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2.75">
      <c r="A96" s="36"/>
      <c r="B96" s="3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.75">
      <c r="A97" s="36"/>
      <c r="B97" s="3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.75">
      <c r="A98" s="36"/>
      <c r="B98" s="3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2.75">
      <c r="A99" s="36"/>
      <c r="B99" s="3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2.75">
      <c r="A100" s="36"/>
      <c r="B100" s="3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2.75">
      <c r="A101" s="36"/>
      <c r="B101" s="3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2.75">
      <c r="A102" s="36"/>
      <c r="B102" s="3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.75">
      <c r="A103" s="32"/>
      <c r="B103" s="3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2.75">
      <c r="A104" s="36"/>
      <c r="B104" s="3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36"/>
      <c r="B105" s="3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36"/>
      <c r="B106" s="3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" ht="12.75">
      <c r="A107" s="36"/>
      <c r="B107" s="34"/>
    </row>
    <row r="108" spans="1:24" ht="12.75">
      <c r="A108" s="36"/>
      <c r="B108" s="3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>
      <c r="A109" s="36"/>
      <c r="B109" s="3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>
      <c r="A110" s="36"/>
      <c r="B110" s="3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>
      <c r="A111" s="36"/>
      <c r="B111" s="3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ht="12.75">
      <c r="B112" s="25"/>
    </row>
    <row r="113" ht="18" customHeight="1"/>
    <row r="114" spans="3:13" ht="21.7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ht="12" customHeight="1"/>
    <row r="116" ht="18" customHeight="1"/>
    <row r="117" ht="18" customHeight="1"/>
    <row r="118" spans="14:24" ht="18" customHeight="1"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2:24" ht="18" customHeight="1">
      <c r="B119" s="37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3:24" ht="18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3:24" ht="18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3:24" ht="18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3:24" ht="18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3:24" ht="18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3:24" ht="18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3:24" ht="18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3:24" ht="18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3:24" ht="18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3:24" ht="18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3:24" ht="18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3:24" ht="18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3:24" ht="18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3:24" ht="18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3:24" ht="18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3:13" ht="18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3:13" ht="18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3:24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3:24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3:24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3:24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3:24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3:24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3:13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3:24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6" spans="3:24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ht="11.25" customHeight="1"/>
    <row r="149" spans="14:24" ht="12.75"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4:24" ht="12.75"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3:24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3:24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3:24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3:24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3:24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3:24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3:24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3:24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3:24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3:24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3:24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3:24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3:24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3:24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3:24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3:24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3:24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3:24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3:24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3:24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3:13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3:13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3:13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3:13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ht="8.25" customHeight="1"/>
    <row r="178" spans="3:13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3:13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3:13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3:13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3:13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3:13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3:13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3:13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3:13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3:13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3:13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3:13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3:13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3:13" ht="12.7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3:13" ht="12.7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3:13" ht="12.7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3:13" ht="12.7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3:24" ht="12.7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3:13" ht="12.7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3:13" ht="12.7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200" spans="2:24" ht="12.75">
      <c r="B200" s="38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</row>
    <row r="201" spans="2:24" ht="12.75">
      <c r="B201" s="38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</row>
    <row r="202" spans="2:24" ht="12.75">
      <c r="B202" s="38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</row>
    <row r="203" spans="2:24" ht="12.75">
      <c r="B203" s="38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</row>
    <row r="204" spans="1:24" ht="12.75">
      <c r="A204" s="38"/>
      <c r="B204" s="3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</row>
    <row r="205" spans="1:24" ht="12.75">
      <c r="A205" s="38"/>
      <c r="B205" s="38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</row>
    <row r="206" spans="1:24" ht="12.75">
      <c r="A206" s="38"/>
      <c r="B206" s="3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</row>
    <row r="207" spans="1:24" ht="12.75">
      <c r="A207" s="38"/>
      <c r="B207" s="3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</row>
    <row r="208" spans="1:24" ht="12.75">
      <c r="A208" s="38"/>
      <c r="B208" s="38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</row>
    <row r="209" spans="1:24" ht="12.75">
      <c r="A209" s="38"/>
      <c r="B209" s="38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</row>
    <row r="210" spans="1:24" ht="12.75">
      <c r="A210" s="38"/>
      <c r="B210" s="3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</row>
    <row r="211" spans="1:24" ht="12.75">
      <c r="A211" s="38"/>
      <c r="B211" s="38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</row>
    <row r="212" spans="1:24" ht="12.75">
      <c r="A212" s="38"/>
      <c r="B212" s="38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</row>
    <row r="213" spans="1:24" ht="12.75">
      <c r="A213" s="38"/>
      <c r="B213" s="38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</row>
    <row r="214" spans="3:24" ht="12.7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</row>
    <row r="215" spans="3:24" ht="12.7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</row>
    <row r="216" spans="1:24" ht="12.75">
      <c r="A216" s="38"/>
      <c r="B216" s="38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</row>
    <row r="217" spans="1:24" ht="12.75">
      <c r="A217" s="38"/>
      <c r="B217" s="38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</row>
    <row r="218" spans="1:24" ht="12.75">
      <c r="A218" s="38"/>
      <c r="B218" s="38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</row>
    <row r="219" spans="1:24" ht="12.75">
      <c r="A219" s="38"/>
      <c r="B219" s="38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</row>
    <row r="220" spans="1:24" ht="12.75">
      <c r="A220" s="38"/>
      <c r="B220" s="38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</row>
    <row r="221" spans="1:24" ht="12.75">
      <c r="A221" s="38"/>
      <c r="B221" s="38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</row>
    <row r="222" spans="1:24" ht="12.75">
      <c r="A222" s="38"/>
      <c r="B222" s="38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</row>
    <row r="223" spans="1:24" ht="12.75">
      <c r="A223" s="38"/>
      <c r="B223" s="38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</row>
    <row r="224" spans="1:24" ht="12.75">
      <c r="A224" s="38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</row>
    <row r="225" spans="1:24" ht="12.75">
      <c r="A225" s="32"/>
      <c r="B225" s="3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</row>
    <row r="226" spans="1:24" ht="12.75">
      <c r="A226" s="38"/>
      <c r="B226" s="38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</row>
    <row r="227" spans="1:24" ht="12.75">
      <c r="A227" s="38"/>
      <c r="B227" s="38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</row>
    <row r="228" spans="1:24" ht="12.75">
      <c r="A228" s="38"/>
      <c r="B228" s="38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</row>
    <row r="229" spans="1:24" ht="12.75">
      <c r="A229" s="38"/>
      <c r="B229" s="38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</row>
    <row r="230" spans="1:24" ht="12.75">
      <c r="A230" s="38"/>
      <c r="B230" s="38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</row>
    <row r="231" spans="1:24" ht="12.75">
      <c r="A231" s="38"/>
      <c r="B231" s="38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</row>
    <row r="232" spans="1:24" ht="12.75">
      <c r="A232" s="38"/>
      <c r="B232" s="38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</row>
    <row r="233" spans="1:24" ht="12.75">
      <c r="A233" s="38"/>
      <c r="B233" s="38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</row>
    <row r="234" spans="1:24" ht="12.75">
      <c r="A234" s="38"/>
      <c r="B234" s="38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</row>
    <row r="235" spans="1:2" ht="12.75">
      <c r="A235" s="19"/>
      <c r="B235" s="19"/>
    </row>
    <row r="237" spans="3:24" ht="12.7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4:24" ht="12.75"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40" spans="3:24" ht="12.7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3:24" ht="12.7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3:24" ht="12.7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3:24" ht="12.7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3:24" ht="12.7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3:24" ht="12.7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3:24" ht="12.7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3:24" ht="12.7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3:24" ht="12.7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3:13" ht="12.7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3:24" ht="12.7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3:24" ht="12.7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3:24" ht="12.7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3:24" ht="12.7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3:24" ht="12.7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13" ht="12.75">
      <c r="A255" s="32"/>
      <c r="B255" s="3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3:24" ht="12.7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3:24" ht="12.7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3:24" ht="12.7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3:13" ht="12.7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3:13" ht="12.7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3:24" ht="12.7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4" spans="3:13" ht="12.7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3:24" ht="12.7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3:13" ht="12.7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3:13" ht="12.7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3:13" ht="12.7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3:13" ht="12.7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3:13" ht="12.7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3:13" ht="12.7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2.75">
      <c r="A272" s="42"/>
      <c r="B272" s="4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3:13" ht="12.7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3:13" ht="12.7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3:13" ht="12.7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3:13" ht="12.7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2.75">
      <c r="A277" s="32"/>
      <c r="B277" s="3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3:24" ht="12.7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</row>
    <row r="279" spans="2:24" ht="12.75">
      <c r="B279" s="37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</row>
    <row r="280" spans="3:13" ht="12.7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3:13" ht="12.7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3:13" ht="12.7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3:13" ht="12.7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3:13" ht="12.7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3:13" ht="12.7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3:13" ht="12.7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8" spans="3:13" ht="12.7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3:13" ht="12.7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3:13" ht="12.7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3:13" ht="12.7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3:13" ht="12.7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3:13" ht="12.7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3:13" ht="12.7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3:13" ht="12.7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3:13" ht="12.7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3:13" ht="12.7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3:13" ht="12.7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3:13" ht="12.7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2.75">
      <c r="A300" s="42"/>
      <c r="B300" s="4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3:13" ht="12.7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3:13" ht="12.7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3:13" ht="12.7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3:13" ht="12.7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2.75">
      <c r="A305" s="32"/>
      <c r="B305" s="3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3:24" ht="12.7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3:24" ht="12.7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3:24" ht="12.7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3:24" ht="12.7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3" spans="2:24" ht="23.25" customHeight="1">
      <c r="B313" s="44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</row>
    <row r="314" ht="12.75">
      <c r="B314" s="44"/>
    </row>
    <row r="315" spans="2:24" ht="12.75">
      <c r="B315" s="4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</row>
    <row r="316" spans="2:24" ht="12.75">
      <c r="B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</row>
    <row r="317" spans="2:24" ht="12.75">
      <c r="B317" s="4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</row>
    <row r="318" spans="3:24" ht="12.7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</row>
    <row r="319" spans="3:24" ht="12.7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</row>
    <row r="320" spans="2:24" ht="12.75">
      <c r="B320" s="4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</row>
    <row r="321" spans="1:24" ht="12.75">
      <c r="A321" s="44"/>
      <c r="B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</row>
    <row r="322" spans="1:24" ht="12.75">
      <c r="A322" s="44"/>
      <c r="B322" s="4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</row>
    <row r="323" spans="1:24" ht="12.75">
      <c r="A323" s="44"/>
      <c r="B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</row>
    <row r="324" spans="1:24" ht="12.75">
      <c r="A324" s="44"/>
      <c r="B324" s="4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</row>
    <row r="325" spans="3:24" ht="12.7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</row>
    <row r="326" spans="1:24" ht="12.75">
      <c r="A326" s="44"/>
      <c r="B326" s="4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</row>
    <row r="327" spans="1:24" ht="12.75">
      <c r="A327" s="44"/>
      <c r="B327" s="4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</row>
    <row r="328" spans="3:24" ht="12.7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</row>
    <row r="329" spans="3:24" ht="12.7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</row>
    <row r="330" spans="1:24" ht="12.75">
      <c r="A330" s="32"/>
      <c r="B330" s="3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</row>
    <row r="331" spans="1:24" ht="12.75">
      <c r="A331" s="44"/>
      <c r="B331" s="44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</row>
    <row r="332" spans="1:24" ht="12.75">
      <c r="A332" s="44"/>
      <c r="B332" s="4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</row>
    <row r="333" spans="1:24" ht="12.75">
      <c r="A333" s="44"/>
      <c r="B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</row>
    <row r="334" spans="1:24" ht="12.75">
      <c r="A334" s="44"/>
      <c r="B334" s="44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</row>
    <row r="335" spans="1:24" ht="12.75">
      <c r="A335" s="44"/>
      <c r="B335" s="4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</row>
    <row r="336" ht="12.75">
      <c r="B336" s="44"/>
    </row>
    <row r="337" spans="3:13" ht="12.7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3:13" ht="12.7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3:13" ht="12.7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3:13" ht="12.7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3:13" ht="12.7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3:13" ht="12.7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3:13" ht="12.7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3:13" ht="12.7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3:13" ht="12.7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3:13" ht="12.7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3:13" ht="12.7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2.75">
      <c r="A348" s="32"/>
      <c r="B348" s="3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3:13" ht="12.7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 ht="12.75">
      <c r="B350" s="37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3:13" ht="12.7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3:13" ht="12.7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3:13" ht="12.7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3:13" ht="12.7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3:13" ht="12.7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3:13" ht="12.7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3:13" ht="12.7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3:13" ht="12.7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3:13" ht="12.7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3:24" ht="12.7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3:24" ht="12.7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3:24" ht="12.7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13" ht="12.75">
      <c r="A363" s="32"/>
      <c r="B363" s="3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3:13" ht="12.7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3:13" ht="12.7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3:13" ht="12.7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3:13" ht="12.7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3:13" ht="12.7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3:13" ht="12.7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3:13" ht="12.7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3:13" ht="12.7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3:13" ht="12.7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3:13" ht="12.7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3:13" ht="12.7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3:13" ht="12.7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3:13" ht="12.7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3:13" ht="12.7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3:13" ht="12.7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2.75">
      <c r="A379" s="32"/>
      <c r="B379" s="3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3:24" ht="12.7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3:24" ht="12.7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3:13" ht="12.7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 ht="12.75">
      <c r="B383" s="4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24" ht="12.75">
      <c r="A384" s="46"/>
      <c r="B384" s="46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</row>
    <row r="385" spans="1:2" ht="12.75">
      <c r="A385" s="46"/>
      <c r="B385" s="46"/>
    </row>
    <row r="386" spans="1:24" ht="12.75">
      <c r="A386" s="46"/>
      <c r="B386" s="46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" ht="12.75">
      <c r="A387" s="46"/>
      <c r="B387" s="46"/>
    </row>
    <row r="388" spans="1:2" ht="12.75">
      <c r="A388" s="46"/>
      <c r="B388" s="46"/>
    </row>
    <row r="389" spans="1:24" ht="12.75">
      <c r="A389" s="46"/>
      <c r="B389" s="46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" ht="12.75">
      <c r="A390" s="46"/>
      <c r="B390" s="46"/>
    </row>
    <row r="391" spans="1:24" ht="12.75">
      <c r="A391" s="46"/>
      <c r="B391" s="46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13" ht="12.75">
      <c r="A392" s="44"/>
      <c r="B392" s="44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3:13" ht="12.7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3:13" ht="12.7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3:13" ht="12.7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3:13" ht="12.7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3:13" ht="12.7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3:13" ht="12.7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3:13" ht="12.7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3:13" ht="12.7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3:13" ht="12.7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 ht="12.75">
      <c r="B402" s="44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 ht="12.75">
      <c r="B403" s="4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24" ht="15">
      <c r="B404" s="47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</row>
    <row r="405" spans="2:13" ht="15">
      <c r="B405" s="47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 ht="15">
      <c r="B406" s="47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 ht="12" customHeight="1">
      <c r="B407" s="47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5">
      <c r="A408" s="47"/>
      <c r="B408" s="47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24" ht="15">
      <c r="A409" s="47"/>
      <c r="B409" s="47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</row>
    <row r="410" spans="2:13" ht="12.75">
      <c r="B410" s="44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3:13" ht="12.7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3:24" ht="12.7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3:13" ht="12.7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3:24" ht="12.7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3:13" ht="12.7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3:13" ht="12.7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</sheetData>
  <sheetProtection/>
  <mergeCells count="5">
    <mergeCell ref="B4:B5"/>
    <mergeCell ref="C4:M4"/>
    <mergeCell ref="N4:X4"/>
    <mergeCell ref="Y4:AI4"/>
    <mergeCell ref="AJ4:AT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43" r:id="rId1"/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ANNE-MARIE STEFAN</cp:lastModifiedBy>
  <cp:lastPrinted>2023-12-27T10:58:47Z</cp:lastPrinted>
  <dcterms:created xsi:type="dcterms:W3CDTF">2011-07-14T08:04:14Z</dcterms:created>
  <dcterms:modified xsi:type="dcterms:W3CDTF">2023-12-27T11:00:14Z</dcterms:modified>
  <cp:category/>
  <cp:version/>
  <cp:contentType/>
  <cp:contentStatus/>
</cp:coreProperties>
</file>