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<sst xmlns="http://schemas.openxmlformats.org/spreadsheetml/2006/main" count="133" uniqueCount="92">
  <si>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</si>
  <si>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</si>
  <si>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</si>
  <si>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</si>
  <si>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</si>
  <si>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</si>
  <si>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</si>
  <si>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</si>
  <si>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</si>
  <si>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</si>
  <si>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</si>
  <si>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</si>
  <si>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</si>
  <si>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</si>
  <si>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</si>
  <si>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</si>
  <si>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</si>
  <si>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</si>
  <si>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</si>
  <si>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</si>
  <si>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</si>
  <si>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</si>
  <si>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</si>
  <si>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</si>
  <si>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</si>
  <si>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</si>
  <si>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</si>
  <si>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</si>
  <si>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</si>
  <si>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</si>
  <si>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</si>
  <si>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</si>
  <si>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</si>
  <si>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</si>
  <si>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</si>
  <si>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</si>
  <si>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</si>
  <si>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</si>
  <si>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</si>
  <si>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</si>
  <si>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</si>
  <si>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</si>
  <si>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</si>
  <si>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</si>
  <si>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</si>
  <si>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</si>
  <si>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</si>
  <si>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</si>
  <si>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</si>
  <si>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</si>
  <si>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</si>
  <si>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</si>
  <si>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</si>
  <si>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</si>
  <si>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</si>
  <si>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</si>
  <si>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</si>
  <si>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</si>
  <si>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</si>
  <si>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</si>
  <si>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</si>
  <si>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</si>
  <si>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</si>
  <si>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</si>
  <si>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</si>
  <si>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</si>
  <si>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</si>
  <si>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</si>
  <si>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</si>
  <si>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</si>
  <si>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</si>
  <si>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</si>
  <si>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</si>
  <si>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</si>
  <si>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</si>
  <si>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</si>
  <si>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</si>
  <si>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</si>
  <si>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</si>
  <si>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</si>
  <si>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</si>
  <si>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</si>
  <si>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</si>
  <si>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</si>
  <si>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</si>
  <si>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</si>
  <si>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</si>
  <si>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</si>
  <si>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</si>
  <si>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2023</t>
  </si>
  <si>
    <t>**)  curs de schimb valutar mediu Ron/Eur pt anul 2023, conform CNSP Prognoza august 2023</t>
  </si>
  <si>
    <t xml:space="preserve"> *) după piața de emisiune;  proiecție pe baza datoriei contractate la data de 31.07.2023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</si>
</sst>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1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0" fillId="0" borderId="15" xfId="0" applyNumberFormat="1" applyFont="1" applyFill="1" applyBorder="1" applyAlignment="1">
      <alignment/>
    </xf>
    <xf numFmtId="179" fontId="60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1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5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8706756"/>
        <c:axId val="57034213"/>
      </c:barChart>
      <c:catAx>
        <c:axId val="287067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4213"/>
        <c:crossesAt val="0"/>
        <c:auto val="1"/>
        <c:lblOffset val="100"/>
        <c:tickLblSkip val="1"/>
        <c:noMultiLvlLbl val="0"/>
      </c:catAx>
      <c:valAx>
        <c:axId val="5703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6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3:14" ht="12.75">
      <c r="C2" s="4"/>
      <c r="D2" s="9"/>
      <c r="J2" s="4"/>
      <c r="K2" s="9"/>
      <c r="N2" s="80" t="s">
        <v>1</v>
      </c>
    </row>
    <row r="3" spans="1:14" s="6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3" t="s">
        <v>11</v>
      </c>
      <c r="B5" s="54" t="e">
        <f aca="true" t="shared" si="1" ref="B5:N5">B27+B24</f>
        <v>#REF!</v>
      </c>
      <c r="C5" s="54" t="e">
        <f t="shared" si="1"/>
        <v>#REF!</v>
      </c>
      <c r="D5" s="54" t="e">
        <f t="shared" si="1"/>
        <v>#REF!</v>
      </c>
      <c r="E5" s="54" t="e">
        <f t="shared" si="1"/>
        <v>#REF!</v>
      </c>
      <c r="F5" s="54" t="e">
        <f t="shared" si="1"/>
        <v>#REF!</v>
      </c>
      <c r="G5" s="54" t="e">
        <f t="shared" si="1"/>
        <v>#REF!</v>
      </c>
      <c r="H5" s="54" t="e">
        <f t="shared" si="1"/>
        <v>#REF!</v>
      </c>
      <c r="I5" s="54" t="e">
        <f t="shared" si="1"/>
        <v>#REF!</v>
      </c>
      <c r="J5" s="54" t="e">
        <f t="shared" si="1"/>
        <v>#REF!</v>
      </c>
      <c r="K5" s="54" t="e">
        <f t="shared" si="1"/>
        <v>#REF!</v>
      </c>
      <c r="L5" s="54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5"/>
      <c r="F6" s="16"/>
      <c r="G6" s="16"/>
      <c r="H6" s="16"/>
      <c r="I6" s="16"/>
      <c r="J6" s="16"/>
      <c r="K6" s="16"/>
      <c r="L6" s="16"/>
      <c r="M6" s="24"/>
      <c r="N6" s="88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8" t="e">
        <f t="shared" si="2"/>
        <v>#REF!</v>
      </c>
    </row>
    <row r="8" spans="1:14" s="6" customFormat="1" ht="14.25">
      <c r="A8" s="56" t="s">
        <v>14</v>
      </c>
      <c r="B8" s="57" t="e">
        <f aca="true" t="shared" si="3" ref="B8:N8">B7/B14</f>
        <v>#REF!</v>
      </c>
      <c r="C8" s="57" t="e">
        <f t="shared" si="3"/>
        <v>#REF!</v>
      </c>
      <c r="D8" s="57" t="e">
        <f t="shared" si="3"/>
        <v>#REF!</v>
      </c>
      <c r="E8" s="57" t="e">
        <f t="shared" si="3"/>
        <v>#REF!</v>
      </c>
      <c r="F8" s="57" t="e">
        <f t="shared" si="3"/>
        <v>#REF!</v>
      </c>
      <c r="G8" s="57" t="e">
        <f t="shared" si="3"/>
        <v>#REF!</v>
      </c>
      <c r="H8" s="57" t="e">
        <f t="shared" si="3"/>
        <v>#REF!</v>
      </c>
      <c r="I8" s="57" t="e">
        <f t="shared" si="3"/>
        <v>#REF!</v>
      </c>
      <c r="J8" s="57" t="e">
        <f t="shared" si="3"/>
        <v>#REF!</v>
      </c>
      <c r="K8" s="57" t="e">
        <f t="shared" si="3"/>
        <v>#REF!</v>
      </c>
      <c r="L8" s="57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8" t="e">
        <f t="shared" si="4"/>
        <v>#REF!</v>
      </c>
    </row>
    <row r="10" spans="1:14" s="6" customFormat="1" ht="14.25">
      <c r="A10" s="56" t="s">
        <v>14</v>
      </c>
      <c r="B10" s="57" t="e">
        <f aca="true" t="shared" si="5" ref="B10:N10">B9/B14</f>
        <v>#REF!</v>
      </c>
      <c r="C10" s="57" t="e">
        <f t="shared" si="5"/>
        <v>#REF!</v>
      </c>
      <c r="D10" s="57" t="e">
        <f t="shared" si="5"/>
        <v>#REF!</v>
      </c>
      <c r="E10" s="57" t="e">
        <f t="shared" si="5"/>
        <v>#REF!</v>
      </c>
      <c r="F10" s="57" t="e">
        <f t="shared" si="5"/>
        <v>#REF!</v>
      </c>
      <c r="G10" s="57" t="e">
        <f t="shared" si="5"/>
        <v>#REF!</v>
      </c>
      <c r="H10" s="57" t="e">
        <f t="shared" si="5"/>
        <v>#REF!</v>
      </c>
      <c r="I10" s="57" t="e">
        <f t="shared" si="5"/>
        <v>#REF!</v>
      </c>
      <c r="J10" s="57" t="e">
        <f t="shared" si="5"/>
        <v>#REF!</v>
      </c>
      <c r="K10" s="57" t="e">
        <f t="shared" si="5"/>
        <v>#REF!</v>
      </c>
      <c r="L10" s="57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8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8" t="e">
        <f t="shared" si="6"/>
        <v>#REF!</v>
      </c>
    </row>
    <row r="13" spans="1:14" s="6" customFormat="1" ht="28.5">
      <c r="A13" s="58" t="s">
        <v>17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1" customFormat="1" ht="17.25" customHeight="1">
      <c r="A14" s="60" t="s">
        <v>18</v>
      </c>
      <c r="B14" s="45">
        <v>4.46</v>
      </c>
      <c r="C14" s="45">
        <v>4.46</v>
      </c>
      <c r="D14" s="45">
        <v>4.46</v>
      </c>
      <c r="E14" s="45">
        <v>4.46</v>
      </c>
      <c r="F14" s="45">
        <v>4.46</v>
      </c>
      <c r="G14" s="45">
        <v>4.46</v>
      </c>
      <c r="H14" s="45">
        <v>4.46</v>
      </c>
      <c r="I14" s="45">
        <v>4.48</v>
      </c>
      <c r="J14" s="45">
        <v>4.48</v>
      </c>
      <c r="K14" s="45">
        <v>4.48</v>
      </c>
      <c r="L14" s="45">
        <v>4.48</v>
      </c>
      <c r="M14" s="45">
        <v>4.48</v>
      </c>
      <c r="N14" s="45">
        <v>4.48</v>
      </c>
    </row>
    <row r="15" s="6" customFormat="1" ht="14.25"/>
    <row r="16" spans="1:14" s="6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5" t="e">
        <f>#REF!</f>
        <v>#REF!</v>
      </c>
      <c r="N17" s="96" t="e">
        <f>#REF!</f>
        <v>#REF!</v>
      </c>
      <c r="O17" s="22"/>
    </row>
    <row r="18" spans="1:14" s="6" customFormat="1" ht="15">
      <c r="A18" s="11" t="s">
        <v>12</v>
      </c>
      <c r="B18" s="1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97"/>
      <c r="N18" s="98"/>
    </row>
    <row r="19" spans="1:14" s="6" customFormat="1" ht="14.25">
      <c r="A19" s="12" t="s">
        <v>13</v>
      </c>
      <c r="B19" s="15" t="e">
        <f>SUM(C19:N19)</f>
        <v>#REF!</v>
      </c>
      <c r="C19" s="68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68" t="e">
        <f>#REF!</f>
        <v>#REF!</v>
      </c>
      <c r="H19" s="68" t="e">
        <f>#REF!</f>
        <v>#REF!</v>
      </c>
      <c r="I19" s="68" t="e">
        <f>#REF!</f>
        <v>#REF!</v>
      </c>
      <c r="J19" s="68" t="e">
        <f>#REF!</f>
        <v>#REF!</v>
      </c>
      <c r="K19" s="68" t="e">
        <f>#REF!</f>
        <v>#REF!</v>
      </c>
      <c r="L19" s="68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8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68" t="e">
        <f>#REF!</f>
        <v>#REF!</v>
      </c>
      <c r="H20" s="68" t="e">
        <f>#REF!</f>
        <v>#REF!</v>
      </c>
      <c r="I20" s="68" t="e">
        <f>#REF!</f>
        <v>#REF!</v>
      </c>
      <c r="J20" s="68" t="e">
        <f>#REF!</f>
        <v>#REF!</v>
      </c>
      <c r="K20" s="68" t="e">
        <f>#REF!</f>
        <v>#REF!</v>
      </c>
      <c r="L20" s="68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8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8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8" t="e">
        <f>#REF!+#REF!</f>
        <v>#REF!</v>
      </c>
    </row>
    <row r="24" spans="1:14" s="6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1" customFormat="1" ht="18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23"/>
      <c r="M25" s="23"/>
      <c r="N25" s="23"/>
    </row>
    <row r="26" spans="5:14" s="6" customFormat="1" ht="14.25">
      <c r="E26" s="14"/>
      <c r="F26" s="14"/>
      <c r="N26" s="80" t="s">
        <v>14</v>
      </c>
    </row>
    <row r="27" spans="1:14" s="6" customFormat="1" ht="31.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4" t="s">
        <v>25</v>
      </c>
      <c r="B28" s="75"/>
      <c r="C28" s="76"/>
      <c r="D28" s="76"/>
      <c r="E28" s="76"/>
      <c r="F28" s="76"/>
      <c r="G28" s="76"/>
      <c r="H28" s="76">
        <v>1500</v>
      </c>
      <c r="I28" s="104"/>
      <c r="J28" s="76"/>
      <c r="K28" s="76"/>
      <c r="L28" s="76"/>
      <c r="M28" s="105"/>
      <c r="N28" s="106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8"/>
    </row>
    <row r="30" spans="1:14" s="6" customFormat="1" ht="14.25">
      <c r="A30" s="12" t="s">
        <v>26</v>
      </c>
      <c r="B30" s="67" t="e">
        <f>#REF!</f>
        <v>#REF!</v>
      </c>
      <c r="C30" s="67" t="e">
        <f>#REF!</f>
        <v>#REF!</v>
      </c>
      <c r="D30" s="67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67" t="e">
        <f>#REF!</f>
        <v>#REF!</v>
      </c>
      <c r="I30" s="67" t="e">
        <f>#REF!</f>
        <v>#REF!</v>
      </c>
      <c r="J30" s="67" t="e">
        <f>#REF!</f>
        <v>#REF!</v>
      </c>
      <c r="K30" s="67" t="e">
        <f>#REF!</f>
        <v>#REF!</v>
      </c>
      <c r="L30" s="67" t="e">
        <f>#REF!</f>
        <v>#REF!</v>
      </c>
      <c r="M30" s="97" t="e">
        <f>#REF!</f>
        <v>#REF!</v>
      </c>
      <c r="N30" s="98" t="e">
        <f>#REF!</f>
        <v>#REF!</v>
      </c>
    </row>
    <row r="31" spans="1:14" s="6" customFormat="1" ht="15">
      <c r="A31" s="17" t="s">
        <v>27</v>
      </c>
      <c r="B31" s="67" t="e">
        <f>#REF!</f>
        <v>#REF!</v>
      </c>
      <c r="C31" s="67" t="e">
        <f>#REF!</f>
        <v>#REF!</v>
      </c>
      <c r="D31" s="67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67" t="e">
        <f>#REF!</f>
        <v>#REF!</v>
      </c>
      <c r="I31" s="67" t="e">
        <f>#REF!</f>
        <v>#REF!</v>
      </c>
      <c r="J31" s="67" t="e">
        <f>#REF!</f>
        <v>#REF!</v>
      </c>
      <c r="K31" s="67" t="e">
        <f>#REF!</f>
        <v>#REF!</v>
      </c>
      <c r="L31" s="67" t="e">
        <f>#REF!</f>
        <v>#REF!</v>
      </c>
      <c r="M31" s="97" t="e">
        <f>#REF!</f>
        <v>#REF!</v>
      </c>
      <c r="N31" s="98" t="e">
        <f>#REF!</f>
        <v>#REF!</v>
      </c>
    </row>
    <row r="32" spans="1:14" s="6" customFormat="1" ht="15">
      <c r="A32" s="11" t="s">
        <v>12</v>
      </c>
      <c r="B32" s="7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8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8" t="e">
        <f>#REF!</f>
        <v>#REF!</v>
      </c>
    </row>
    <row r="34" spans="1:14" s="6" customFormat="1" ht="28.5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4" t="s">
        <v>30</v>
      </c>
      <c r="B36" s="79"/>
      <c r="C36" s="79"/>
      <c r="D36" s="79"/>
      <c r="E36" s="79"/>
      <c r="F36" s="79"/>
      <c r="G36" s="79"/>
      <c r="H36" s="79"/>
      <c r="I36" s="79"/>
      <c r="J36" s="4"/>
      <c r="K36" s="4"/>
      <c r="L36" s="4"/>
      <c r="M36" s="4"/>
      <c r="N36" s="4"/>
    </row>
    <row r="37" spans="1:4" ht="12.75">
      <c r="A37" s="21"/>
      <c r="B37" s="2"/>
      <c r="C37" s="2"/>
      <c r="D37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5" ht="12.75">
      <c r="B45" s="4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52" t="s">
        <v>32</v>
      </c>
      <c r="B68" s="152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3" t="s">
        <v>45</v>
      </c>
      <c r="B69" s="153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3" t="s">
        <v>46</v>
      </c>
      <c r="B70" s="153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3" t="s">
        <v>47</v>
      </c>
      <c r="B71" s="153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3" t="s">
        <v>48</v>
      </c>
      <c r="B72" s="153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3" t="s">
        <v>49</v>
      </c>
      <c r="B73" s="153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3" t="s">
        <v>50</v>
      </c>
      <c r="B74" s="153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3" t="s">
        <v>51</v>
      </c>
      <c r="B75" s="153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3" t="s">
        <v>52</v>
      </c>
      <c r="B76" s="153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3" t="s">
        <v>53</v>
      </c>
      <c r="B77" s="153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3" t="s">
        <v>54</v>
      </c>
      <c r="B78" s="153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3" t="s">
        <v>55</v>
      </c>
      <c r="B79" s="153"/>
      <c r="C79" s="153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3" t="s">
        <v>56</v>
      </c>
      <c r="B80" s="153"/>
      <c r="C80" s="153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3" t="s">
        <v>57</v>
      </c>
      <c r="B81" s="153"/>
      <c r="C81" s="153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3" t="s">
        <v>58</v>
      </c>
      <c r="B82" s="153"/>
      <c r="C82" s="153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3" t="s">
        <v>59</v>
      </c>
      <c r="B83" s="153"/>
      <c r="C83" s="153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3" t="s">
        <v>60</v>
      </c>
      <c r="B84" s="153"/>
      <c r="C84" s="153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3" t="s">
        <v>61</v>
      </c>
      <c r="B85" s="153"/>
      <c r="C85" s="153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55" t="s">
        <v>62</v>
      </c>
      <c r="B86" s="155"/>
      <c r="C86" s="155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55" t="s">
        <v>63</v>
      </c>
      <c r="B87" s="155"/>
      <c r="C87" s="155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55" t="s">
        <v>64</v>
      </c>
      <c r="B88" s="155"/>
      <c r="C88" s="155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55" t="s">
        <v>65</v>
      </c>
      <c r="B89" s="155"/>
      <c r="C89" s="155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54"/>
      <c r="B90" s="154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52" t="s">
        <v>67</v>
      </c>
      <c r="B92" s="152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55" t="s">
        <v>68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80" zoomScaleNormal="75" zoomScaleSheetLayoutView="80" zoomScalePageLayoutView="0" workbookViewId="0" topLeftCell="A1">
      <selection activeCell="G4" sqref="G4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57421875" style="5" bestFit="1" customWidth="1"/>
    <col min="4" max="5" width="14.140625" style="5" bestFit="1" customWidth="1"/>
    <col min="6" max="7" width="12.7109375" style="5" bestFit="1" customWidth="1"/>
    <col min="8" max="8" width="14.140625" style="5" bestFit="1" customWidth="1"/>
    <col min="9" max="10" width="12.7109375" style="5" bestFit="1" customWidth="1"/>
    <col min="11" max="11" width="13.57421875" style="5" bestFit="1" customWidth="1"/>
    <col min="12" max="12" width="14.140625" style="5" bestFit="1" customWidth="1"/>
    <col min="13" max="14" width="12.7109375" style="5" bestFit="1" customWidth="1"/>
    <col min="15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2:11" ht="45.75" customHeight="1">
      <c r="B1" s="156" t="s">
        <v>88</v>
      </c>
      <c r="C1" s="156"/>
      <c r="D1" s="156"/>
      <c r="E1" s="156"/>
      <c r="F1" s="156"/>
      <c r="G1" s="156"/>
      <c r="H1" s="156"/>
      <c r="I1" s="108"/>
      <c r="J1" s="108"/>
      <c r="K1" s="108"/>
    </row>
    <row r="2" spans="1:14" ht="27.75" customHeight="1" thickBot="1">
      <c r="A2" s="109"/>
      <c r="N2" s="110" t="s">
        <v>1</v>
      </c>
    </row>
    <row r="3" spans="1:14" s="115" customFormat="1" ht="45.75" customHeight="1" thickBot="1">
      <c r="A3" s="111" t="s">
        <v>2</v>
      </c>
      <c r="B3" s="112" t="s">
        <v>89</v>
      </c>
      <c r="C3" s="113" t="s">
        <v>74</v>
      </c>
      <c r="D3" s="113" t="s">
        <v>75</v>
      </c>
      <c r="E3" s="113" t="s">
        <v>76</v>
      </c>
      <c r="F3" s="113" t="s">
        <v>77</v>
      </c>
      <c r="G3" s="113" t="s">
        <v>78</v>
      </c>
      <c r="H3" s="113" t="s">
        <v>79</v>
      </c>
      <c r="I3" s="113" t="s">
        <v>80</v>
      </c>
      <c r="J3" s="113" t="s">
        <v>73</v>
      </c>
      <c r="K3" s="113" t="s">
        <v>81</v>
      </c>
      <c r="L3" s="113" t="s">
        <v>82</v>
      </c>
      <c r="M3" s="113" t="s">
        <v>83</v>
      </c>
      <c r="N3" s="114" t="s">
        <v>84</v>
      </c>
    </row>
    <row r="4" spans="1:23" s="115" customFormat="1" ht="37.5" customHeight="1">
      <c r="A4" s="36" t="s">
        <v>69</v>
      </c>
      <c r="B4" s="116">
        <v>141139.73286954002</v>
      </c>
      <c r="C4" s="37">
        <v>4727.2356666666665</v>
      </c>
      <c r="D4" s="37">
        <v>11042.811666666668</v>
      </c>
      <c r="E4" s="37">
        <v>4528.381666666667</v>
      </c>
      <c r="F4" s="37">
        <v>17941.504666666668</v>
      </c>
      <c r="G4" s="37">
        <v>3355.4196666666667</v>
      </c>
      <c r="H4" s="37">
        <v>15674.761666666667</v>
      </c>
      <c r="I4" s="37">
        <v>6705.606666666667</v>
      </c>
      <c r="J4" s="37">
        <v>9008.667666666666</v>
      </c>
      <c r="K4" s="37">
        <v>24238.661666666667</v>
      </c>
      <c r="L4" s="37">
        <v>17269.621666666666</v>
      </c>
      <c r="M4" s="37">
        <v>11487.081666666667</v>
      </c>
      <c r="N4" s="38">
        <v>15159.978536206669</v>
      </c>
      <c r="O4" s="117"/>
      <c r="P4" s="117"/>
      <c r="Q4" s="117"/>
      <c r="R4" s="117"/>
      <c r="S4" s="117"/>
      <c r="T4" s="117"/>
      <c r="U4" s="117"/>
      <c r="V4" s="117"/>
      <c r="W4" s="117"/>
    </row>
    <row r="5" spans="1:23" s="115" customFormat="1" ht="23.25" customHeight="1">
      <c r="A5" s="39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17"/>
      <c r="R5" s="117"/>
      <c r="S5" s="117"/>
      <c r="T5" s="117"/>
      <c r="U5" s="117"/>
      <c r="V5" s="117"/>
      <c r="W5" s="117"/>
    </row>
    <row r="6" spans="1:25" s="115" customFormat="1" ht="23.25" customHeight="1">
      <c r="A6" s="41" t="s">
        <v>70</v>
      </c>
      <c r="B6" s="118">
        <v>112535.58</v>
      </c>
      <c r="C6" s="119">
        <v>1781.615</v>
      </c>
      <c r="D6" s="119">
        <v>6768.775000000001</v>
      </c>
      <c r="E6" s="119">
        <v>2763.635</v>
      </c>
      <c r="F6" s="119">
        <v>14603.265000000001</v>
      </c>
      <c r="G6" s="119">
        <v>1772.9950000000001</v>
      </c>
      <c r="H6" s="119">
        <v>14302.815</v>
      </c>
      <c r="I6" s="119">
        <v>4103.045</v>
      </c>
      <c r="J6" s="119">
        <v>8040.605</v>
      </c>
      <c r="K6" s="119">
        <v>21275.055</v>
      </c>
      <c r="L6" s="119">
        <v>13018.555</v>
      </c>
      <c r="M6" s="119">
        <v>9897.165</v>
      </c>
      <c r="N6" s="120">
        <v>14208.055000000002</v>
      </c>
      <c r="O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s="115" customFormat="1" ht="21" customHeight="1" thickBot="1">
      <c r="A7" s="42" t="s">
        <v>86</v>
      </c>
      <c r="B7" s="118">
        <v>28604.15286954</v>
      </c>
      <c r="C7" s="119">
        <v>2945.6206666666667</v>
      </c>
      <c r="D7" s="119">
        <v>4274.036666666667</v>
      </c>
      <c r="E7" s="119">
        <v>1764.746666666667</v>
      </c>
      <c r="F7" s="119">
        <v>3338.2396666666664</v>
      </c>
      <c r="G7" s="119">
        <v>1582.4246666666666</v>
      </c>
      <c r="H7" s="119">
        <v>1371.9466666666665</v>
      </c>
      <c r="I7" s="119">
        <v>2602.5616666666665</v>
      </c>
      <c r="J7" s="119">
        <v>968.0626666666667</v>
      </c>
      <c r="K7" s="119">
        <v>2963.6066666666666</v>
      </c>
      <c r="L7" s="119">
        <v>4251.0666666666675</v>
      </c>
      <c r="M7" s="119">
        <v>1589.9166666666665</v>
      </c>
      <c r="N7" s="120">
        <v>951.9235362066667</v>
      </c>
      <c r="O7" s="117"/>
      <c r="P7" s="142"/>
      <c r="R7" s="117"/>
      <c r="S7" s="117"/>
      <c r="T7" s="117"/>
      <c r="U7" s="117"/>
      <c r="V7" s="117"/>
      <c r="W7" s="117"/>
      <c r="X7" s="117"/>
      <c r="Y7" s="117"/>
    </row>
    <row r="8" spans="1:25" s="115" customFormat="1" ht="16.5" thickBot="1">
      <c r="A8" s="10" t="s">
        <v>19</v>
      </c>
      <c r="B8" s="121">
        <v>118769.39286954</v>
      </c>
      <c r="C8" s="121">
        <v>2835.565666666667</v>
      </c>
      <c r="D8" s="121">
        <v>7745.101666666667</v>
      </c>
      <c r="E8" s="121">
        <v>3264.001666666667</v>
      </c>
      <c r="F8" s="121">
        <v>16691.054666666667</v>
      </c>
      <c r="G8" s="121">
        <v>2083.6096666666667</v>
      </c>
      <c r="H8" s="121">
        <v>15287.141666666666</v>
      </c>
      <c r="I8" s="121">
        <v>5535.916666666667</v>
      </c>
      <c r="J8" s="121">
        <v>2804.3676666666665</v>
      </c>
      <c r="K8" s="121">
        <v>21266.74166666667</v>
      </c>
      <c r="L8" s="121">
        <v>16141.051666666666</v>
      </c>
      <c r="M8" s="121">
        <v>10861.401666666667</v>
      </c>
      <c r="N8" s="122">
        <v>14253.438536206668</v>
      </c>
      <c r="O8" s="117"/>
      <c r="P8" s="142"/>
      <c r="Q8" s="117"/>
      <c r="R8" s="117"/>
      <c r="S8" s="117"/>
      <c r="T8" s="117"/>
      <c r="U8" s="117"/>
      <c r="V8" s="117"/>
      <c r="W8" s="117"/>
      <c r="X8" s="117"/>
      <c r="Y8" s="117"/>
    </row>
    <row r="9" spans="1:15" s="115" customFormat="1" ht="15.75">
      <c r="A9" s="40" t="s">
        <v>12</v>
      </c>
      <c r="B9" s="123"/>
      <c r="C9" s="124"/>
      <c r="D9" s="124"/>
      <c r="E9" s="124"/>
      <c r="F9" s="125"/>
      <c r="G9" s="125"/>
      <c r="H9" s="125"/>
      <c r="I9" s="125"/>
      <c r="J9" s="125"/>
      <c r="K9" s="125"/>
      <c r="L9" s="126"/>
      <c r="M9" s="126"/>
      <c r="N9" s="127"/>
      <c r="O9" s="117"/>
    </row>
    <row r="10" spans="1:20" s="115" customFormat="1" ht="20.25" customHeight="1">
      <c r="A10" s="41" t="s">
        <v>71</v>
      </c>
      <c r="B10" s="118">
        <v>100366.06</v>
      </c>
      <c r="C10" s="119">
        <v>639.5250000000001</v>
      </c>
      <c r="D10" s="119">
        <v>4860.135</v>
      </c>
      <c r="E10" s="119">
        <v>2652.2650000000003</v>
      </c>
      <c r="F10" s="119">
        <v>14516.595000000001</v>
      </c>
      <c r="G10" s="119">
        <v>1560.7350000000001</v>
      </c>
      <c r="H10" s="119">
        <v>14092.775</v>
      </c>
      <c r="I10" s="119">
        <v>3956.485</v>
      </c>
      <c r="J10" s="119">
        <v>2644.455</v>
      </c>
      <c r="K10" s="119">
        <v>19086.375</v>
      </c>
      <c r="L10" s="119">
        <v>12830.515</v>
      </c>
      <c r="M10" s="119">
        <v>9669.995</v>
      </c>
      <c r="N10" s="120">
        <v>13856.205000000002</v>
      </c>
      <c r="O10" s="117"/>
      <c r="Q10" s="117"/>
      <c r="R10" s="117"/>
      <c r="S10" s="117"/>
      <c r="T10" s="117"/>
    </row>
    <row r="11" spans="1:20" s="115" customFormat="1" ht="21" customHeight="1" thickBot="1">
      <c r="A11" s="42" t="s">
        <v>87</v>
      </c>
      <c r="B11" s="118">
        <v>18403.33286954</v>
      </c>
      <c r="C11" s="119">
        <v>2196.0406666666668</v>
      </c>
      <c r="D11" s="119">
        <v>2884.9666666666667</v>
      </c>
      <c r="E11" s="119">
        <v>611.7366666666668</v>
      </c>
      <c r="F11" s="119">
        <v>2174.4596666666666</v>
      </c>
      <c r="G11" s="119">
        <v>522.8746666666666</v>
      </c>
      <c r="H11" s="119">
        <v>1194.3666666666666</v>
      </c>
      <c r="I11" s="119">
        <v>1579.4316666666666</v>
      </c>
      <c r="J11" s="119">
        <v>159.91266666666667</v>
      </c>
      <c r="K11" s="119">
        <v>2180.366666666667</v>
      </c>
      <c r="L11" s="119">
        <v>3310.5366666666673</v>
      </c>
      <c r="M11" s="119">
        <v>1191.4066666666665</v>
      </c>
      <c r="N11" s="120">
        <v>397.2335362066666</v>
      </c>
      <c r="O11" s="117"/>
      <c r="Q11" s="117"/>
      <c r="R11" s="117"/>
      <c r="S11" s="117"/>
      <c r="T11" s="117"/>
    </row>
    <row r="12" spans="1:15" s="115" customFormat="1" ht="16.5" thickBot="1">
      <c r="A12" s="10" t="s">
        <v>85</v>
      </c>
      <c r="B12" s="128">
        <v>22370.340000000004</v>
      </c>
      <c r="C12" s="128">
        <v>1891.67</v>
      </c>
      <c r="D12" s="128">
        <v>3297.71</v>
      </c>
      <c r="E12" s="128">
        <v>1264.38</v>
      </c>
      <c r="F12" s="128">
        <v>1250.45</v>
      </c>
      <c r="G12" s="128">
        <v>1271.81</v>
      </c>
      <c r="H12" s="128">
        <v>387.62</v>
      </c>
      <c r="I12" s="128">
        <v>1169.69</v>
      </c>
      <c r="J12" s="128">
        <v>6204.299999999999</v>
      </c>
      <c r="K12" s="128">
        <v>2971.92</v>
      </c>
      <c r="L12" s="128">
        <v>1128.57</v>
      </c>
      <c r="M12" s="128">
        <v>625.68</v>
      </c>
      <c r="N12" s="129">
        <v>906.5400000000001</v>
      </c>
      <c r="O12" s="117"/>
    </row>
    <row r="13" spans="1:15" s="115" customFormat="1" ht="15.75">
      <c r="A13" s="40" t="s">
        <v>12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30"/>
      <c r="M13" s="130"/>
      <c r="N13" s="131"/>
      <c r="O13" s="117"/>
    </row>
    <row r="14" spans="1:15" s="115" customFormat="1" ht="19.5" customHeight="1">
      <c r="A14" s="41" t="s">
        <v>72</v>
      </c>
      <c r="B14" s="118">
        <v>12169.52</v>
      </c>
      <c r="C14" s="119">
        <v>1142.09</v>
      </c>
      <c r="D14" s="119">
        <v>1908.64</v>
      </c>
      <c r="E14" s="119">
        <v>111.37</v>
      </c>
      <c r="F14" s="119">
        <v>86.67</v>
      </c>
      <c r="G14" s="119">
        <v>212.26</v>
      </c>
      <c r="H14" s="119">
        <v>210.04</v>
      </c>
      <c r="I14" s="119">
        <v>146.56</v>
      </c>
      <c r="J14" s="119">
        <v>5396.15</v>
      </c>
      <c r="K14" s="119">
        <v>2188.68</v>
      </c>
      <c r="L14" s="119">
        <v>188.04</v>
      </c>
      <c r="M14" s="119">
        <v>227.17</v>
      </c>
      <c r="N14" s="120">
        <v>351.85</v>
      </c>
      <c r="O14" s="117"/>
    </row>
    <row r="15" spans="1:15" s="115" customFormat="1" ht="22.5" customHeight="1" thickBot="1">
      <c r="A15" s="43" t="s">
        <v>87</v>
      </c>
      <c r="B15" s="132">
        <v>10200.820000000002</v>
      </c>
      <c r="C15" s="133">
        <v>749.58</v>
      </c>
      <c r="D15" s="133">
        <v>1389.07</v>
      </c>
      <c r="E15" s="133">
        <v>1153.01</v>
      </c>
      <c r="F15" s="133">
        <v>1163.78</v>
      </c>
      <c r="G15" s="133">
        <v>1059.55</v>
      </c>
      <c r="H15" s="133">
        <v>177.58</v>
      </c>
      <c r="I15" s="133">
        <v>1023.13</v>
      </c>
      <c r="J15" s="133">
        <v>808.15</v>
      </c>
      <c r="K15" s="133">
        <v>783.24</v>
      </c>
      <c r="L15" s="133">
        <v>940.53</v>
      </c>
      <c r="M15" s="133">
        <v>398.51</v>
      </c>
      <c r="N15" s="134">
        <v>554.69</v>
      </c>
      <c r="O15" s="117"/>
    </row>
    <row r="16" spans="1:15" s="115" customFormat="1" ht="22.5" customHeight="1">
      <c r="A16" s="107"/>
      <c r="B16" s="135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17"/>
    </row>
    <row r="17" spans="1:14" s="115" customFormat="1" ht="24.75" customHeight="1">
      <c r="A17" s="157" t="s">
        <v>91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s="115" customFormat="1" ht="24.75" customHeight="1">
      <c r="A18" s="137" t="s">
        <v>90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20" ht="12.75">
      <c r="A20" s="138"/>
    </row>
    <row r="22" spans="2:14" ht="14.25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3" spans="6:8" ht="12.75">
      <c r="F23" s="144"/>
      <c r="G23" s="144"/>
      <c r="H23" s="144"/>
    </row>
    <row r="24" spans="6:8" ht="12.75">
      <c r="F24" s="144"/>
      <c r="G24" s="144"/>
      <c r="H24" s="144"/>
    </row>
    <row r="25" ht="12.75">
      <c r="B25" s="145"/>
    </row>
    <row r="27" spans="12:14" ht="12.75">
      <c r="L27" s="139"/>
      <c r="M27" s="139"/>
      <c r="N27" s="139"/>
    </row>
    <row r="28" spans="12:14" ht="12.75">
      <c r="L28" s="140"/>
      <c r="M28" s="140"/>
      <c r="N28" s="140"/>
    </row>
    <row r="29" spans="12:14" ht="12.75">
      <c r="L29" s="139"/>
      <c r="M29" s="139"/>
      <c r="N29" s="139"/>
    </row>
    <row r="50" ht="12.75">
      <c r="A50" s="3"/>
    </row>
    <row r="51" ht="25.5" customHeight="1">
      <c r="A51" s="146" t="s">
        <v>32</v>
      </c>
    </row>
    <row r="52" ht="12.75" customHeight="1">
      <c r="A52" s="147" t="s">
        <v>45</v>
      </c>
    </row>
    <row r="53" ht="12.75" customHeight="1">
      <c r="A53" s="147" t="s">
        <v>46</v>
      </c>
    </row>
    <row r="54" ht="12.75" customHeight="1">
      <c r="A54" s="147" t="s">
        <v>47</v>
      </c>
    </row>
    <row r="55" ht="12.75" customHeight="1">
      <c r="A55" s="147" t="s">
        <v>48</v>
      </c>
    </row>
    <row r="56" ht="12.75" customHeight="1">
      <c r="A56" s="147" t="s">
        <v>49</v>
      </c>
    </row>
    <row r="57" ht="12.75" customHeight="1">
      <c r="A57" s="147" t="s">
        <v>50</v>
      </c>
    </row>
    <row r="58" ht="12.75" customHeight="1">
      <c r="A58" s="147" t="s">
        <v>51</v>
      </c>
    </row>
    <row r="59" ht="12.75" customHeight="1">
      <c r="A59" s="147" t="s">
        <v>52</v>
      </c>
    </row>
    <row r="60" ht="12.75" customHeight="1">
      <c r="A60" s="147" t="s">
        <v>53</v>
      </c>
    </row>
    <row r="61" ht="12.75" customHeight="1">
      <c r="A61" s="147" t="s">
        <v>54</v>
      </c>
    </row>
    <row r="62" ht="12.75" customHeight="1">
      <c r="A62" s="147" t="s">
        <v>55</v>
      </c>
    </row>
    <row r="63" ht="12.75" customHeight="1">
      <c r="A63" s="147" t="s">
        <v>56</v>
      </c>
    </row>
    <row r="64" ht="12.75" customHeight="1">
      <c r="A64" s="147" t="s">
        <v>57</v>
      </c>
    </row>
    <row r="65" ht="12.75" customHeight="1">
      <c r="A65" s="147" t="s">
        <v>58</v>
      </c>
    </row>
    <row r="66" ht="12.75" customHeight="1">
      <c r="A66" s="147" t="s">
        <v>59</v>
      </c>
    </row>
    <row r="67" ht="12.75" customHeight="1">
      <c r="A67" s="147" t="s">
        <v>60</v>
      </c>
    </row>
    <row r="68" ht="12.75" customHeight="1">
      <c r="A68" s="147" t="s">
        <v>61</v>
      </c>
    </row>
    <row r="69" ht="12.75" customHeight="1">
      <c r="A69" s="148" t="s">
        <v>62</v>
      </c>
    </row>
    <row r="70" ht="12.75" customHeight="1">
      <c r="A70" s="148" t="s">
        <v>63</v>
      </c>
    </row>
    <row r="71" ht="12.75" customHeight="1">
      <c r="A71" s="148" t="s">
        <v>64</v>
      </c>
    </row>
    <row r="72" ht="12.75" customHeight="1">
      <c r="A72" s="148" t="s">
        <v>65</v>
      </c>
    </row>
    <row r="73" spans="1:14" s="141" customFormat="1" ht="12.75" customHeight="1">
      <c r="A73" s="14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ht="44.25" customHeight="1">
      <c r="A74" s="146" t="s">
        <v>66</v>
      </c>
    </row>
    <row r="75" spans="1:14" s="141" customFormat="1" ht="12.75" customHeight="1">
      <c r="A75" s="146" t="s">
        <v>67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ht="30.75" customHeight="1">
      <c r="A76" s="148" t="s">
        <v>68</v>
      </c>
    </row>
  </sheetData>
  <sheetProtection/>
  <mergeCells count="2">
    <mergeCell ref="B1:H1"/>
    <mergeCell ref="A17:N17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2023-09-15T07:56:32Z</cp:lastPrinted>
  <dcterms:created xsi:type="dcterms:W3CDTF">2015-04-24T09:04:58Z</dcterms:created>
  <dcterms:modified xsi:type="dcterms:W3CDTF">2023-09-15T07:56:37Z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