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2" activeTab="2"/>
  </bookViews>
  <sheets>
    <sheet name="sdp iul-dec 2016 ro" sheetId="1" state="hidden" r:id="rId1"/>
    <sheet name="sdp 2020 Trim eng" sheetId="2" r:id="rId2"/>
    <sheet name="sdp 2020 lunar ro " sheetId="3" r:id="rId3"/>
  </sheets>
  <definedNames>
    <definedName name="_xlnm.Print_Area" localSheetId="2">'sdp 2020 lunar ro '!$A$1:$O$16</definedName>
    <definedName name="_xlnm.Print_Area" localSheetId="1">'sdp 2020 Trim eng'!$A$1:$G$17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<sst xmlns="http://schemas.openxmlformats.org/spreadsheetml/2006/main" count="154" uniqueCount="106">
  <si>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</si>
  <si>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</si>
  <si>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</si>
  <si>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</si>
  <si>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</si>
  <si>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</si>
  <si>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</si>
  <si>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</si>
  <si>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</si>
  <si>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</si>
  <si>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</si>
  <si>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</si>
  <si>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</si>
  <si>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</si>
  <si>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</si>
  <si>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</si>
  <si>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</si>
  <si>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</si>
  <si>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</si>
  <si>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</si>
  <si>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</si>
  <si>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</si>
  <si>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</si>
  <si>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</si>
  <si>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</si>
  <si>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</si>
  <si>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</si>
  <si>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</si>
  <si>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</si>
  <si>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</si>
  <si>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</si>
  <si>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</si>
  <si>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</si>
  <si>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</si>
  <si>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</si>
  <si>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</si>
  <si>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</si>
  <si>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</si>
  <si>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</si>
  <si>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</si>
  <si>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</si>
  <si>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</si>
  <si>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</si>
  <si>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</si>
  <si>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</si>
  <si>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</si>
  <si>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</si>
  <si>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</si>
  <si>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</si>
  <si>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</si>
  <si>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</si>
  <si>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</si>
  <si>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</si>
  <si>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</si>
  <si>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</si>
  <si>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</si>
  <si>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</si>
  <si>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</si>
  <si>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</si>
  <si>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</si>
  <si>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</si>
  <si>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</si>
  <si>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</si>
  <si>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</si>
  <si>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</si>
  <si>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</si>
  <si>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</si>
  <si>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</si>
  <si>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</si>
  <si>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</si>
  <si>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</si>
  <si>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>Total  2019</t>
  </si>
  <si>
    <t>Total  2020</t>
  </si>
  <si>
    <t>Q1 (preliminary)</t>
  </si>
  <si>
    <t>Q4 (est)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</si>
  <si>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</si>
  <si>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</si>
  <si>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</si>
  <si>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</si>
  <si>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</si>
  <si>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</si>
  <si>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</si>
  <si>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</si>
  <si>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 xml:space="preserve"> * according to market of issuance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</si>
  <si>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</si>
  <si>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</si>
  <si>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</si>
  <si>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</si>
  <si>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</si>
  <si>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</si>
  <si>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</si>
  <si>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</si>
  <si>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</si>
  <si>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</si>
  <si>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</si>
  <si>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</si>
  <si>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</si>
  <si>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</si>
  <si>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</si>
  <si>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</si>
  <si>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</si>
  <si>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</si>
  <si>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</si>
  <si>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Q2 (preliminary)</t>
  </si>
  <si>
    <t>Q3 (preliminary)</t>
  </si>
  <si>
    <t>*) proiectie pe baza cursului de schimb valutar mediu comunicat pe anul 2020, cf CNSP Prognoza ianuarie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</si>
</sst>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horizontal="left" vertical="top" wrapText="1"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6" fillId="34" borderId="16" xfId="0" applyNumberFormat="1" applyFont="1" applyFill="1" applyBorder="1" applyAlignment="1">
      <alignment horizontal="center" vertical="center" wrapText="1"/>
    </xf>
    <xf numFmtId="181" fontId="6" fillId="34" borderId="2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center" vertical="center" wrapText="1"/>
    </xf>
    <xf numFmtId="183" fontId="5" fillId="34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left" vertical="top" wrapText="1"/>
    </xf>
    <xf numFmtId="177" fontId="5" fillId="0" borderId="31" xfId="0" applyNumberFormat="1" applyFont="1" applyBorder="1" applyAlignment="1">
      <alignment/>
    </xf>
    <xf numFmtId="177" fontId="5" fillId="0" borderId="32" xfId="0" applyNumberFormat="1" applyFont="1" applyFill="1" applyBorder="1" applyAlignment="1">
      <alignment/>
    </xf>
    <xf numFmtId="177" fontId="5" fillId="0" borderId="32" xfId="0" applyNumberFormat="1" applyFont="1" applyBorder="1" applyAlignment="1">
      <alignment/>
    </xf>
    <xf numFmtId="0" fontId="5" fillId="35" borderId="33" xfId="0" applyNumberFormat="1" applyFont="1" applyFill="1" applyBorder="1" applyAlignment="1">
      <alignment horizontal="right" vertical="center" wrapText="1"/>
    </xf>
    <xf numFmtId="177" fontId="5" fillId="35" borderId="34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5" xfId="0" applyNumberFormat="1" applyFont="1" applyBorder="1" applyAlignment="1">
      <alignment horizontal="left" vertical="top" wrapText="1"/>
    </xf>
    <xf numFmtId="177" fontId="3" fillId="0" borderId="36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7" xfId="0" applyNumberFormat="1" applyFont="1" applyFill="1" applyBorder="1" applyAlignment="1">
      <alignment horizontal="left" vertical="center" wrapText="1"/>
    </xf>
    <xf numFmtId="177" fontId="5" fillId="0" borderId="3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left" vertical="center" wrapText="1"/>
    </xf>
    <xf numFmtId="177" fontId="8" fillId="0" borderId="29" xfId="0" applyNumberFormat="1" applyFont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8" xfId="0" applyNumberFormat="1" applyFont="1" applyFill="1" applyBorder="1" applyAlignment="1">
      <alignment horizontal="left" vertical="top" wrapText="1"/>
    </xf>
    <xf numFmtId="177" fontId="8" fillId="35" borderId="39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 horizontal="left" vertical="center" wrapText="1"/>
    </xf>
    <xf numFmtId="177" fontId="5" fillId="0" borderId="40" xfId="0" applyNumberFormat="1" applyFont="1" applyBorder="1" applyAlignment="1">
      <alignment/>
    </xf>
    <xf numFmtId="177" fontId="63" fillId="0" borderId="32" xfId="0" applyNumberFormat="1" applyFont="1" applyFill="1" applyBorder="1" applyAlignment="1">
      <alignment/>
    </xf>
    <xf numFmtId="177" fontId="5" fillId="36" borderId="32" xfId="0" applyNumberFormat="1" applyFont="1" applyFill="1" applyBorder="1" applyAlignment="1">
      <alignment/>
    </xf>
    <xf numFmtId="177" fontId="8" fillId="0" borderId="38" xfId="0" applyNumberFormat="1" applyFont="1" applyBorder="1" applyAlignment="1">
      <alignment/>
    </xf>
    <xf numFmtId="177" fontId="9" fillId="0" borderId="29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1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9" xfId="0" applyNumberFormat="1" applyFont="1" applyFill="1" applyBorder="1" applyAlignment="1">
      <alignment horizontal="center" vertical="center" wrapText="1"/>
    </xf>
    <xf numFmtId="183" fontId="5" fillId="34" borderId="39" xfId="0" applyNumberFormat="1" applyFont="1" applyFill="1" applyBorder="1" applyAlignment="1">
      <alignment horizontal="center" vertical="center" wrapText="1"/>
    </xf>
    <xf numFmtId="183" fontId="5" fillId="34" borderId="18" xfId="0" applyNumberFormat="1" applyFont="1" applyFill="1" applyBorder="1" applyAlignment="1">
      <alignment horizontal="center" vertical="center" wrapText="1"/>
    </xf>
    <xf numFmtId="177" fontId="5" fillId="0" borderId="42" xfId="0" applyNumberFormat="1" applyFont="1" applyBorder="1" applyAlignment="1">
      <alignment/>
    </xf>
    <xf numFmtId="177" fontId="5" fillId="0" borderId="43" xfId="0" applyNumberFormat="1" applyFont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5" fillId="35" borderId="45" xfId="0" applyNumberFormat="1" applyFont="1" applyFill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3" xfId="0" applyNumberFormat="1" applyFont="1" applyFill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5" fillId="0" borderId="48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3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8" fillId="35" borderId="49" xfId="0" applyNumberFormat="1" applyFont="1" applyFill="1" applyBorder="1" applyAlignment="1">
      <alignment/>
    </xf>
    <xf numFmtId="177" fontId="5" fillId="0" borderId="50" xfId="0" applyNumberFormat="1" applyFont="1" applyBorder="1" applyAlignment="1">
      <alignment/>
    </xf>
    <xf numFmtId="177" fontId="8" fillId="0" borderId="29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0" fontId="6" fillId="0" borderId="51" xfId="0" applyNumberFormat="1" applyFont="1" applyFill="1" applyBorder="1" applyAlignment="1">
      <alignment horizontal="left" vertical="center" wrapText="1"/>
    </xf>
    <xf numFmtId="4" fontId="6" fillId="0" borderId="52" xfId="0" applyNumberFormat="1" applyFont="1" applyBorder="1" applyAlignment="1">
      <alignment vertical="center"/>
    </xf>
    <xf numFmtId="4" fontId="11" fillId="0" borderId="52" xfId="0" applyNumberFormat="1" applyFont="1" applyFill="1" applyBorder="1" applyAlignment="1">
      <alignment vertical="center"/>
    </xf>
    <xf numFmtId="4" fontId="7" fillId="0" borderId="52" xfId="0" applyNumberFormat="1" applyFont="1" applyFill="1" applyBorder="1" applyAlignment="1">
      <alignment vertical="center"/>
    </xf>
    <xf numFmtId="4" fontId="7" fillId="0" borderId="53" xfId="0" applyNumberFormat="1" applyFont="1" applyFill="1" applyBorder="1" applyAlignment="1">
      <alignment vertical="center"/>
    </xf>
    <xf numFmtId="0" fontId="10" fillId="0" borderId="23" xfId="0" applyNumberFormat="1" applyFont="1" applyBorder="1" applyAlignment="1">
      <alignment horizontal="left" vertical="top" wrapText="1"/>
    </xf>
    <xf numFmtId="4" fontId="6" fillId="0" borderId="24" xfId="0" applyNumberFormat="1" applyFont="1" applyBorder="1" applyAlignment="1">
      <alignment/>
    </xf>
    <xf numFmtId="4" fontId="10" fillId="0" borderId="26" xfId="0" applyNumberFormat="1" applyFont="1" applyBorder="1" applyAlignment="1">
      <alignment horizontal="right" vertical="center"/>
    </xf>
    <xf numFmtId="0" fontId="7" fillId="0" borderId="51" xfId="0" applyNumberFormat="1" applyFont="1" applyFill="1" applyBorder="1" applyAlignment="1">
      <alignment vertical="top" wrapText="1"/>
    </xf>
    <xf numFmtId="4" fontId="6" fillId="0" borderId="52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10" fillId="0" borderId="52" xfId="0" applyNumberFormat="1" applyFont="1" applyBorder="1" applyAlignment="1">
      <alignment/>
    </xf>
    <xf numFmtId="178" fontId="10" fillId="0" borderId="52" xfId="0" applyNumberFormat="1" applyFont="1" applyBorder="1" applyAlignment="1">
      <alignment/>
    </xf>
    <xf numFmtId="178" fontId="10" fillId="0" borderId="54" xfId="0" applyNumberFormat="1" applyFont="1" applyBorder="1" applyAlignment="1">
      <alignment/>
    </xf>
    <xf numFmtId="178" fontId="10" fillId="0" borderId="53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3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55" xfId="0" applyFont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10" fillId="37" borderId="16" xfId="0" applyNumberFormat="1" applyFont="1" applyFill="1" applyBorder="1" applyAlignment="1">
      <alignment horizontal="center" vertical="center" wrapText="1"/>
    </xf>
    <xf numFmtId="0" fontId="10" fillId="37" borderId="26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35"/>
          <c:w val="0.864"/>
          <c:h val="0.6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4369"/>
        <c:crossesAt val="0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25"/>
          <c:y val="0.42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3:14" ht="12.75">
      <c r="C2" s="3"/>
      <c r="D2" s="8"/>
      <c r="J2" s="3"/>
      <c r="K2" s="8"/>
      <c r="N2" s="113" t="s">
        <v>1</v>
      </c>
    </row>
    <row r="3" spans="1:14" s="5" customFormat="1" ht="45.75" customHeight="1">
      <c r="A3" s="79" t="s">
        <v>2</v>
      </c>
      <c r="B3" s="80" t="s">
        <v>3</v>
      </c>
      <c r="C3" s="81">
        <v>42370</v>
      </c>
      <c r="D3" s="81">
        <v>42401</v>
      </c>
      <c r="E3" s="81">
        <v>42430</v>
      </c>
      <c r="F3" s="81">
        <v>42461</v>
      </c>
      <c r="G3" s="81">
        <v>42491</v>
      </c>
      <c r="H3" s="81">
        <v>42522</v>
      </c>
      <c r="I3" s="114" t="s">
        <v>4</v>
      </c>
      <c r="J3" s="114" t="s">
        <v>5</v>
      </c>
      <c r="K3" s="114" t="s">
        <v>6</v>
      </c>
      <c r="L3" s="114" t="s">
        <v>7</v>
      </c>
      <c r="M3" s="115" t="s">
        <v>8</v>
      </c>
      <c r="N3" s="116" t="s">
        <v>9</v>
      </c>
    </row>
    <row r="4" spans="1:14" s="5" customFormat="1" ht="48.75" customHeight="1">
      <c r="A4" s="82" t="s">
        <v>10</v>
      </c>
      <c r="B4" s="83" t="e">
        <f aca="true" t="shared" si="0" ref="B4:N4">SUM(B7,B9)</f>
        <v>#REF!</v>
      </c>
      <c r="C4" s="84" t="e">
        <f t="shared" si="0"/>
        <v>#REF!</v>
      </c>
      <c r="D4" s="84" t="e">
        <f t="shared" si="0"/>
        <v>#REF!</v>
      </c>
      <c r="E4" s="84" t="e">
        <f t="shared" si="0"/>
        <v>#REF!</v>
      </c>
      <c r="F4" s="85" t="e">
        <f t="shared" si="0"/>
        <v>#REF!</v>
      </c>
      <c r="G4" s="85" t="e">
        <f t="shared" si="0"/>
        <v>#REF!</v>
      </c>
      <c r="H4" s="85" t="e">
        <f t="shared" si="0"/>
        <v>#REF!</v>
      </c>
      <c r="I4" s="85" t="e">
        <f t="shared" si="0"/>
        <v>#REF!</v>
      </c>
      <c r="J4" s="85" t="e">
        <f t="shared" si="0"/>
        <v>#REF!</v>
      </c>
      <c r="K4" s="85" t="e">
        <f t="shared" si="0"/>
        <v>#REF!</v>
      </c>
      <c r="L4" s="85" t="e">
        <f t="shared" si="0"/>
        <v>#REF!</v>
      </c>
      <c r="M4" s="117" t="e">
        <f t="shared" si="0"/>
        <v>#REF!</v>
      </c>
      <c r="N4" s="118" t="e">
        <f t="shared" si="0"/>
        <v>#REF!</v>
      </c>
    </row>
    <row r="5" spans="1:14" s="5" customFormat="1" ht="15">
      <c r="A5" s="86" t="s">
        <v>11</v>
      </c>
      <c r="B5" s="87" t="e">
        <f aca="true" t="shared" si="1" ref="B5:N5">B27+B24</f>
        <v>#REF!</v>
      </c>
      <c r="C5" s="87" t="e">
        <f t="shared" si="1"/>
        <v>#REF!</v>
      </c>
      <c r="D5" s="87" t="e">
        <f t="shared" si="1"/>
        <v>#REF!</v>
      </c>
      <c r="E5" s="87" t="e">
        <f t="shared" si="1"/>
        <v>#REF!</v>
      </c>
      <c r="F5" s="87" t="e">
        <f t="shared" si="1"/>
        <v>#REF!</v>
      </c>
      <c r="G5" s="87" t="e">
        <f t="shared" si="1"/>
        <v>#REF!</v>
      </c>
      <c r="H5" s="87" t="e">
        <f t="shared" si="1"/>
        <v>#REF!</v>
      </c>
      <c r="I5" s="87" t="e">
        <f t="shared" si="1"/>
        <v>#REF!</v>
      </c>
      <c r="J5" s="87" t="e">
        <f t="shared" si="1"/>
        <v>#REF!</v>
      </c>
      <c r="K5" s="87" t="e">
        <f t="shared" si="1"/>
        <v>#REF!</v>
      </c>
      <c r="L5" s="87" t="e">
        <f t="shared" si="1"/>
        <v>#REF!</v>
      </c>
      <c r="M5" s="119" t="e">
        <f t="shared" si="1"/>
        <v>#REF!</v>
      </c>
      <c r="N5" s="120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88"/>
      <c r="F6" s="15"/>
      <c r="G6" s="15"/>
      <c r="H6" s="15"/>
      <c r="I6" s="15"/>
      <c r="J6" s="15"/>
      <c r="K6" s="15"/>
      <c r="L6" s="15"/>
      <c r="M6" s="23"/>
      <c r="N6" s="121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21" t="e">
        <f t="shared" si="2"/>
        <v>#REF!</v>
      </c>
    </row>
    <row r="8" spans="1:14" s="5" customFormat="1" ht="14.25">
      <c r="A8" s="89" t="s">
        <v>14</v>
      </c>
      <c r="B8" s="90" t="e">
        <f aca="true" t="shared" si="3" ref="B8:N8">B7/B14</f>
        <v>#REF!</v>
      </c>
      <c r="C8" s="90" t="e">
        <f t="shared" si="3"/>
        <v>#REF!</v>
      </c>
      <c r="D8" s="90" t="e">
        <f t="shared" si="3"/>
        <v>#REF!</v>
      </c>
      <c r="E8" s="90" t="e">
        <f t="shared" si="3"/>
        <v>#REF!</v>
      </c>
      <c r="F8" s="90" t="e">
        <f t="shared" si="3"/>
        <v>#REF!</v>
      </c>
      <c r="G8" s="90" t="e">
        <f t="shared" si="3"/>
        <v>#REF!</v>
      </c>
      <c r="H8" s="90" t="e">
        <f t="shared" si="3"/>
        <v>#REF!</v>
      </c>
      <c r="I8" s="90" t="e">
        <f t="shared" si="3"/>
        <v>#REF!</v>
      </c>
      <c r="J8" s="90" t="e">
        <f t="shared" si="3"/>
        <v>#REF!</v>
      </c>
      <c r="K8" s="90" t="e">
        <f t="shared" si="3"/>
        <v>#REF!</v>
      </c>
      <c r="L8" s="90" t="e">
        <f t="shared" si="3"/>
        <v>#REF!</v>
      </c>
      <c r="M8" s="122" t="e">
        <f t="shared" si="3"/>
        <v>#REF!</v>
      </c>
      <c r="N8" s="123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21" t="e">
        <f t="shared" si="4"/>
        <v>#REF!</v>
      </c>
    </row>
    <row r="10" spans="1:14" s="5" customFormat="1" ht="14.25">
      <c r="A10" s="89" t="s">
        <v>14</v>
      </c>
      <c r="B10" s="90" t="e">
        <f aca="true" t="shared" si="5" ref="B10:N10">B9/B14</f>
        <v>#REF!</v>
      </c>
      <c r="C10" s="90" t="e">
        <f t="shared" si="5"/>
        <v>#REF!</v>
      </c>
      <c r="D10" s="90" t="e">
        <f t="shared" si="5"/>
        <v>#REF!</v>
      </c>
      <c r="E10" s="90" t="e">
        <f t="shared" si="5"/>
        <v>#REF!</v>
      </c>
      <c r="F10" s="90" t="e">
        <f t="shared" si="5"/>
        <v>#REF!</v>
      </c>
      <c r="G10" s="90" t="e">
        <f t="shared" si="5"/>
        <v>#REF!</v>
      </c>
      <c r="H10" s="90" t="e">
        <f t="shared" si="5"/>
        <v>#REF!</v>
      </c>
      <c r="I10" s="90" t="e">
        <f t="shared" si="5"/>
        <v>#REF!</v>
      </c>
      <c r="J10" s="90" t="e">
        <f t="shared" si="5"/>
        <v>#REF!</v>
      </c>
      <c r="K10" s="90" t="e">
        <f t="shared" si="5"/>
        <v>#REF!</v>
      </c>
      <c r="L10" s="90" t="e">
        <f t="shared" si="5"/>
        <v>#REF!</v>
      </c>
      <c r="M10" s="122" t="e">
        <f t="shared" si="5"/>
        <v>#REF!</v>
      </c>
      <c r="N10" s="123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21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21" t="e">
        <f t="shared" si="6"/>
        <v>#REF!</v>
      </c>
    </row>
    <row r="13" spans="1:14" s="5" customFormat="1" ht="28.5">
      <c r="A13" s="91" t="s">
        <v>17</v>
      </c>
      <c r="B13" s="92" t="e">
        <f>B23+B34*B14</f>
        <v>#REF!</v>
      </c>
      <c r="C13" s="92" t="e">
        <f>C23+C34*C14</f>
        <v>#REF!</v>
      </c>
      <c r="D13" s="92" t="e">
        <f aca="true" t="shared" si="7" ref="D13:N13">D23+D34*D14</f>
        <v>#REF!</v>
      </c>
      <c r="E13" s="92" t="e">
        <f t="shared" si="7"/>
        <v>#REF!</v>
      </c>
      <c r="F13" s="92" t="e">
        <f t="shared" si="7"/>
        <v>#REF!</v>
      </c>
      <c r="G13" s="92" t="e">
        <f t="shared" si="7"/>
        <v>#REF!</v>
      </c>
      <c r="H13" s="92" t="e">
        <f t="shared" si="7"/>
        <v>#REF!</v>
      </c>
      <c r="I13" s="92" t="e">
        <f t="shared" si="7"/>
        <v>#REF!</v>
      </c>
      <c r="J13" s="92" t="e">
        <f t="shared" si="7"/>
        <v>#REF!</v>
      </c>
      <c r="K13" s="92" t="e">
        <f t="shared" si="7"/>
        <v>#REF!</v>
      </c>
      <c r="L13" s="92" t="e">
        <f t="shared" si="7"/>
        <v>#REF!</v>
      </c>
      <c r="M13" s="124" t="e">
        <f t="shared" si="7"/>
        <v>#REF!</v>
      </c>
      <c r="N13" s="125" t="e">
        <f t="shared" si="7"/>
        <v>#REF!</v>
      </c>
    </row>
    <row r="14" spans="1:14" s="1" customFormat="1" ht="17.25" customHeight="1">
      <c r="A14" s="93" t="s">
        <v>18</v>
      </c>
      <c r="B14" s="62">
        <v>4.46</v>
      </c>
      <c r="C14" s="62">
        <v>4.46</v>
      </c>
      <c r="D14" s="62">
        <v>4.46</v>
      </c>
      <c r="E14" s="62">
        <v>4.46</v>
      </c>
      <c r="F14" s="62">
        <v>4.46</v>
      </c>
      <c r="G14" s="62">
        <v>4.46</v>
      </c>
      <c r="H14" s="62">
        <v>4.46</v>
      </c>
      <c r="I14" s="62">
        <v>4.48</v>
      </c>
      <c r="J14" s="62">
        <v>4.48</v>
      </c>
      <c r="K14" s="62">
        <v>4.48</v>
      </c>
      <c r="L14" s="62">
        <v>4.48</v>
      </c>
      <c r="M14" s="62">
        <v>4.48</v>
      </c>
      <c r="N14" s="62">
        <v>4.48</v>
      </c>
    </row>
    <row r="15" s="5" customFormat="1" ht="14.25"/>
    <row r="16" spans="1:14" s="5" customFormat="1" ht="31.5">
      <c r="A16" s="94" t="s">
        <v>19</v>
      </c>
      <c r="B16" s="95" t="e">
        <f>SUM(B19,B20)</f>
        <v>#REF!</v>
      </c>
      <c r="C16" s="96" t="e">
        <f aca="true" t="shared" si="8" ref="C16:N16">C19+C20</f>
        <v>#REF!</v>
      </c>
      <c r="D16" s="96" t="e">
        <f t="shared" si="8"/>
        <v>#REF!</v>
      </c>
      <c r="E16" s="96" t="e">
        <f t="shared" si="8"/>
        <v>#REF!</v>
      </c>
      <c r="F16" s="96" t="e">
        <f t="shared" si="8"/>
        <v>#REF!</v>
      </c>
      <c r="G16" s="96" t="e">
        <f t="shared" si="8"/>
        <v>#REF!</v>
      </c>
      <c r="H16" s="96" t="e">
        <f t="shared" si="8"/>
        <v>#REF!</v>
      </c>
      <c r="I16" s="96" t="e">
        <f t="shared" si="8"/>
        <v>#REF!</v>
      </c>
      <c r="J16" s="96" t="e">
        <f t="shared" si="8"/>
        <v>#REF!</v>
      </c>
      <c r="K16" s="96" t="e">
        <f t="shared" si="8"/>
        <v>#REF!</v>
      </c>
      <c r="L16" s="96" t="e">
        <f t="shared" si="8"/>
        <v>#REF!</v>
      </c>
      <c r="M16" s="126" t="e">
        <f t="shared" si="8"/>
        <v>#REF!</v>
      </c>
      <c r="N16" s="127" t="e">
        <f t="shared" si="8"/>
        <v>#REF!</v>
      </c>
    </row>
    <row r="17" spans="1:15" s="6" customFormat="1" ht="33.75" customHeight="1">
      <c r="A17" s="97" t="s">
        <v>20</v>
      </c>
      <c r="B17" s="98" t="e">
        <f>SUM(C17:N17)</f>
        <v>#REF!</v>
      </c>
      <c r="C17" s="99" t="e">
        <f>#REF!</f>
        <v>#REF!</v>
      </c>
      <c r="D17" s="99" t="e">
        <f>#REF!</f>
        <v>#REF!</v>
      </c>
      <c r="E17" s="99" t="e">
        <f>#REF!</f>
        <v>#REF!</v>
      </c>
      <c r="F17" s="99" t="e">
        <f>#REF!</f>
        <v>#REF!</v>
      </c>
      <c r="G17" s="99" t="e">
        <f>#REF!</f>
        <v>#REF!</v>
      </c>
      <c r="H17" s="99" t="e">
        <f>#REF!</f>
        <v>#REF!</v>
      </c>
      <c r="I17" s="99" t="e">
        <f>#REF!</f>
        <v>#REF!</v>
      </c>
      <c r="J17" s="99" t="e">
        <f>#REF!</f>
        <v>#REF!</v>
      </c>
      <c r="K17" s="99" t="e">
        <f>#REF!</f>
        <v>#REF!</v>
      </c>
      <c r="L17" s="99" t="e">
        <f>#REF!</f>
        <v>#REF!</v>
      </c>
      <c r="M17" s="128" t="e">
        <f>#REF!</f>
        <v>#REF!</v>
      </c>
      <c r="N17" s="129" t="e">
        <f>#REF!</f>
        <v>#REF!</v>
      </c>
      <c r="O17" s="21"/>
    </row>
    <row r="18" spans="1:14" s="5" customFormat="1" ht="15">
      <c r="A18" s="10" t="s">
        <v>12</v>
      </c>
      <c r="B18" s="14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30"/>
      <c r="N18" s="131"/>
    </row>
    <row r="19" spans="1:14" s="5" customFormat="1" ht="14.25">
      <c r="A19" s="11" t="s">
        <v>13</v>
      </c>
      <c r="B19" s="14" t="e">
        <f>SUM(C19:N19)</f>
        <v>#REF!</v>
      </c>
      <c r="C19" s="101" t="e">
        <f>#REF!</f>
        <v>#REF!</v>
      </c>
      <c r="D19" s="101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101" t="e">
        <f>#REF!</f>
        <v>#REF!</v>
      </c>
      <c r="I19" s="101" t="e">
        <f>#REF!</f>
        <v>#REF!</v>
      </c>
      <c r="J19" s="101" t="e">
        <f>#REF!</f>
        <v>#REF!</v>
      </c>
      <c r="K19" s="101" t="e">
        <f>#REF!</f>
        <v>#REF!</v>
      </c>
      <c r="L19" s="101" t="e">
        <f>#REF!</f>
        <v>#REF!</v>
      </c>
      <c r="M19" s="132" t="e">
        <f>#REF!</f>
        <v>#REF!</v>
      </c>
      <c r="N19" s="133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101" t="e">
        <f>#REF!</f>
        <v>#REF!</v>
      </c>
      <c r="D20" s="101" t="e">
        <f>#REF!</f>
        <v>#REF!</v>
      </c>
      <c r="E20" s="101" t="e">
        <f>#REF!</f>
        <v>#REF!</v>
      </c>
      <c r="F20" s="101" t="e">
        <f>#REF!</f>
        <v>#REF!</v>
      </c>
      <c r="G20" s="101" t="e">
        <f>#REF!</f>
        <v>#REF!</v>
      </c>
      <c r="H20" s="101" t="e">
        <f>#REF!</f>
        <v>#REF!</v>
      </c>
      <c r="I20" s="101" t="e">
        <f>#REF!</f>
        <v>#REF!</v>
      </c>
      <c r="J20" s="101" t="e">
        <f>#REF!</f>
        <v>#REF!</v>
      </c>
      <c r="K20" s="101" t="e">
        <f>#REF!</f>
        <v>#REF!</v>
      </c>
      <c r="L20" s="101" t="e">
        <f>#REF!</f>
        <v>#REF!</v>
      </c>
      <c r="M20" s="132" t="e">
        <f>#REF!</f>
        <v>#REF!</v>
      </c>
      <c r="N20" s="133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21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21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21" t="e">
        <f>#REF!+#REF!</f>
        <v>#REF!</v>
      </c>
    </row>
    <row r="24" spans="1:14" s="5" customFormat="1" ht="28.5">
      <c r="A24" s="102" t="s">
        <v>23</v>
      </c>
      <c r="B24" s="103" t="e">
        <f aca="true" t="shared" si="9" ref="B24:N24">B16/B14</f>
        <v>#REF!</v>
      </c>
      <c r="C24" s="103" t="e">
        <f t="shared" si="9"/>
        <v>#REF!</v>
      </c>
      <c r="D24" s="103" t="e">
        <f t="shared" si="9"/>
        <v>#REF!</v>
      </c>
      <c r="E24" s="103" t="e">
        <f t="shared" si="9"/>
        <v>#REF!</v>
      </c>
      <c r="F24" s="103" t="e">
        <f t="shared" si="9"/>
        <v>#REF!</v>
      </c>
      <c r="G24" s="103" t="e">
        <f t="shared" si="9"/>
        <v>#REF!</v>
      </c>
      <c r="H24" s="103" t="e">
        <f t="shared" si="9"/>
        <v>#REF!</v>
      </c>
      <c r="I24" s="103" t="e">
        <f t="shared" si="9"/>
        <v>#REF!</v>
      </c>
      <c r="J24" s="103" t="e">
        <f t="shared" si="9"/>
        <v>#REF!</v>
      </c>
      <c r="K24" s="103" t="e">
        <f t="shared" si="9"/>
        <v>#REF!</v>
      </c>
      <c r="L24" s="103" t="e">
        <f t="shared" si="9"/>
        <v>#REF!</v>
      </c>
      <c r="M24" s="134" t="e">
        <f t="shared" si="9"/>
        <v>#REF!</v>
      </c>
      <c r="N24" s="135" t="e">
        <f t="shared" si="9"/>
        <v>#REF!</v>
      </c>
    </row>
    <row r="25" spans="1:14" s="1" customFormat="1" ht="18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22"/>
      <c r="M25" s="22"/>
      <c r="N25" s="22"/>
    </row>
    <row r="26" spans="5:14" s="5" customFormat="1" ht="14.25">
      <c r="E26" s="13"/>
      <c r="F26" s="13"/>
      <c r="N26" s="113" t="s">
        <v>14</v>
      </c>
    </row>
    <row r="27" spans="1:14" s="5" customFormat="1" ht="31.5">
      <c r="A27" s="104" t="s">
        <v>24</v>
      </c>
      <c r="B27" s="105" t="e">
        <f>SUM(B30,B31)</f>
        <v>#REF!</v>
      </c>
      <c r="C27" s="106" t="e">
        <f aca="true" t="shared" si="10" ref="C27:N27">C30+C31</f>
        <v>#REF!</v>
      </c>
      <c r="D27" s="84" t="e">
        <f t="shared" si="10"/>
        <v>#REF!</v>
      </c>
      <c r="E27" s="84" t="e">
        <f t="shared" si="10"/>
        <v>#REF!</v>
      </c>
      <c r="F27" s="107" t="e">
        <f t="shared" si="10"/>
        <v>#REF!</v>
      </c>
      <c r="G27" s="107" t="e">
        <f t="shared" si="10"/>
        <v>#REF!</v>
      </c>
      <c r="H27" s="85" t="e">
        <f t="shared" si="10"/>
        <v>#REF!</v>
      </c>
      <c r="I27" s="85" t="e">
        <f t="shared" si="10"/>
        <v>#REF!</v>
      </c>
      <c r="J27" s="85" t="e">
        <f t="shared" si="10"/>
        <v>#REF!</v>
      </c>
      <c r="K27" s="85" t="e">
        <f t="shared" si="10"/>
        <v>#REF!</v>
      </c>
      <c r="L27" s="85" t="e">
        <f t="shared" si="10"/>
        <v>#REF!</v>
      </c>
      <c r="M27" s="117" t="e">
        <f t="shared" si="10"/>
        <v>#REF!</v>
      </c>
      <c r="N27" s="136" t="e">
        <f t="shared" si="10"/>
        <v>#REF!</v>
      </c>
    </row>
    <row r="28" spans="1:14" s="5" customFormat="1" ht="14.25">
      <c r="A28" s="97" t="s">
        <v>25</v>
      </c>
      <c r="B28" s="108"/>
      <c r="C28" s="109"/>
      <c r="D28" s="109"/>
      <c r="E28" s="109"/>
      <c r="F28" s="109"/>
      <c r="G28" s="109"/>
      <c r="H28" s="109">
        <v>1500</v>
      </c>
      <c r="I28" s="137"/>
      <c r="J28" s="109"/>
      <c r="K28" s="109"/>
      <c r="L28" s="109"/>
      <c r="M28" s="138"/>
      <c r="N28" s="139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21"/>
    </row>
    <row r="30" spans="1:14" s="5" customFormat="1" ht="14.25">
      <c r="A30" s="11" t="s">
        <v>26</v>
      </c>
      <c r="B30" s="100" t="e">
        <f>#REF!</f>
        <v>#REF!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100" t="e">
        <f>#REF!</f>
        <v>#REF!</v>
      </c>
      <c r="H30" s="100" t="e">
        <f>#REF!</f>
        <v>#REF!</v>
      </c>
      <c r="I30" s="100" t="e">
        <f>#REF!</f>
        <v>#REF!</v>
      </c>
      <c r="J30" s="100" t="e">
        <f>#REF!</f>
        <v>#REF!</v>
      </c>
      <c r="K30" s="100" t="e">
        <f>#REF!</f>
        <v>#REF!</v>
      </c>
      <c r="L30" s="100" t="e">
        <f>#REF!</f>
        <v>#REF!</v>
      </c>
      <c r="M30" s="130" t="e">
        <f>#REF!</f>
        <v>#REF!</v>
      </c>
      <c r="N30" s="131" t="e">
        <f>#REF!</f>
        <v>#REF!</v>
      </c>
    </row>
    <row r="31" spans="1:14" s="5" customFormat="1" ht="15">
      <c r="A31" s="16" t="s">
        <v>27</v>
      </c>
      <c r="B31" s="100" t="e">
        <f>#REF!</f>
        <v>#REF!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100" t="e">
        <f>#REF!</f>
        <v>#REF!</v>
      </c>
      <c r="H31" s="100" t="e">
        <f>#REF!</f>
        <v>#REF!</v>
      </c>
      <c r="I31" s="100" t="e">
        <f>#REF!</f>
        <v>#REF!</v>
      </c>
      <c r="J31" s="100" t="e">
        <f>#REF!</f>
        <v>#REF!</v>
      </c>
      <c r="K31" s="100" t="e">
        <f>#REF!</f>
        <v>#REF!</v>
      </c>
      <c r="L31" s="100" t="e">
        <f>#REF!</f>
        <v>#REF!</v>
      </c>
      <c r="M31" s="130" t="e">
        <f>#REF!</f>
        <v>#REF!</v>
      </c>
      <c r="N31" s="131" t="e">
        <f>#REF!</f>
        <v>#REF!</v>
      </c>
    </row>
    <row r="32" spans="1:14" s="5" customFormat="1" ht="15">
      <c r="A32" s="10" t="s">
        <v>12</v>
      </c>
      <c r="B32" s="1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21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21" t="e">
        <f>#REF!</f>
        <v>#REF!</v>
      </c>
    </row>
    <row r="34" spans="1:14" s="5" customFormat="1" ht="28.5">
      <c r="A34" s="91" t="s">
        <v>29</v>
      </c>
      <c r="B34" s="111" t="e">
        <f>#REF!</f>
        <v>#REF!</v>
      </c>
      <c r="C34" s="111" t="e">
        <f>#REF!</f>
        <v>#REF!</v>
      </c>
      <c r="D34" s="111" t="e">
        <f>#REF!</f>
        <v>#REF!</v>
      </c>
      <c r="E34" s="111" t="e">
        <f>#REF!</f>
        <v>#REF!</v>
      </c>
      <c r="F34" s="111" t="e">
        <f>#REF!</f>
        <v>#REF!</v>
      </c>
      <c r="G34" s="111" t="e">
        <f>#REF!</f>
        <v>#REF!</v>
      </c>
      <c r="H34" s="111" t="e">
        <f>#REF!</f>
        <v>#REF!</v>
      </c>
      <c r="I34" s="111" t="e">
        <f>#REF!</f>
        <v>#REF!</v>
      </c>
      <c r="J34" s="111" t="e">
        <f>#REF!</f>
        <v>#REF!</v>
      </c>
      <c r="K34" s="111" t="e">
        <f>#REF!</f>
        <v>#REF!</v>
      </c>
      <c r="L34" s="111" t="e">
        <f>#REF!</f>
        <v>#REF!</v>
      </c>
      <c r="M34" s="124" t="e">
        <f>#REF!</f>
        <v>#REF!</v>
      </c>
      <c r="N34" s="125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1" t="s">
        <v>30</v>
      </c>
      <c r="B36" s="112"/>
      <c r="C36" s="112"/>
      <c r="D36" s="112"/>
      <c r="E36" s="112"/>
      <c r="F36" s="112"/>
      <c r="G36" s="112"/>
      <c r="H36" s="112"/>
      <c r="I36" s="112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61" t="s">
        <v>32</v>
      </c>
      <c r="B68" s="161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63" t="s">
        <v>45</v>
      </c>
      <c r="B69" s="163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63" t="s">
        <v>46</v>
      </c>
      <c r="B70" s="163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63" t="s">
        <v>47</v>
      </c>
      <c r="B71" s="163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63" t="s">
        <v>48</v>
      </c>
      <c r="B72" s="163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63" t="s">
        <v>49</v>
      </c>
      <c r="B73" s="163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63" t="s">
        <v>50</v>
      </c>
      <c r="B74" s="163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63" t="s">
        <v>51</v>
      </c>
      <c r="B75" s="163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63" t="s">
        <v>52</v>
      </c>
      <c r="B76" s="163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63" t="s">
        <v>53</v>
      </c>
      <c r="B77" s="163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63" t="s">
        <v>54</v>
      </c>
      <c r="B78" s="163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63" t="s">
        <v>55</v>
      </c>
      <c r="B79" s="163"/>
      <c r="C79" s="163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63" t="s">
        <v>56</v>
      </c>
      <c r="B80" s="163"/>
      <c r="C80" s="163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63" t="s">
        <v>57</v>
      </c>
      <c r="B81" s="163"/>
      <c r="C81" s="163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63" t="s">
        <v>58</v>
      </c>
      <c r="B82" s="163"/>
      <c r="C82" s="163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63" t="s">
        <v>59</v>
      </c>
      <c r="B83" s="163"/>
      <c r="C83" s="163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63" t="s">
        <v>60</v>
      </c>
      <c r="B84" s="163"/>
      <c r="C84" s="163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63" t="s">
        <v>61</v>
      </c>
      <c r="B85" s="163"/>
      <c r="C85" s="163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62" t="s">
        <v>62</v>
      </c>
      <c r="B86" s="162"/>
      <c r="C86" s="162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62" t="s">
        <v>63</v>
      </c>
      <c r="B87" s="162"/>
      <c r="C87" s="162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62" t="s">
        <v>64</v>
      </c>
      <c r="B88" s="162"/>
      <c r="C88" s="162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62" t="s">
        <v>65</v>
      </c>
      <c r="B89" s="162"/>
      <c r="C89" s="162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60"/>
      <c r="B90" s="160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61" t="s">
        <v>67</v>
      </c>
      <c r="B92" s="161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62" t="s">
        <v>68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Normal="75" zoomScalePageLayoutView="0" workbookViewId="0" topLeftCell="A1">
      <selection activeCell="A33" sqref="A33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7109375" style="0" customWidth="1"/>
    <col min="4" max="6" width="19.8515625" style="0" bestFit="1" customWidth="1"/>
    <col min="7" max="7" width="14.8515625" style="0" customWidth="1"/>
  </cols>
  <sheetData>
    <row r="1" spans="2:5" ht="45.75" customHeight="1">
      <c r="B1" s="166" t="s">
        <v>69</v>
      </c>
      <c r="C1" s="167"/>
      <c r="D1" s="167"/>
      <c r="E1" s="167"/>
    </row>
    <row r="2" spans="1:7" ht="28.5" customHeight="1">
      <c r="A2" s="36"/>
      <c r="B2" s="36"/>
      <c r="G2" s="37" t="s">
        <v>31</v>
      </c>
    </row>
    <row r="3" spans="1:7" s="5" customFormat="1" ht="63" customHeight="1">
      <c r="A3" s="38" t="s">
        <v>70</v>
      </c>
      <c r="B3" s="39" t="s">
        <v>71</v>
      </c>
      <c r="C3" s="39" t="s">
        <v>72</v>
      </c>
      <c r="D3" s="65" t="s">
        <v>73</v>
      </c>
      <c r="E3" s="65" t="s">
        <v>103</v>
      </c>
      <c r="F3" s="65" t="s">
        <v>104</v>
      </c>
      <c r="G3" s="66" t="s">
        <v>74</v>
      </c>
    </row>
    <row r="4" spans="1:12" s="5" customFormat="1" ht="37.5" customHeight="1">
      <c r="A4" s="9" t="s">
        <v>75</v>
      </c>
      <c r="B4" s="48" t="e">
        <f>SUM(B6,B7)</f>
        <v>#REF!</v>
      </c>
      <c r="C4" s="48" t="e">
        <f>#REF!</f>
        <v>#REF!</v>
      </c>
      <c r="D4" s="48" t="e">
        <f>#REF!</f>
        <v>#REF!</v>
      </c>
      <c r="E4" s="48" t="e">
        <f>#REF!</f>
        <v>#REF!</v>
      </c>
      <c r="F4" s="48" t="e">
        <f>#REF!</f>
        <v>#REF!</v>
      </c>
      <c r="G4" s="48" t="e">
        <f>#REF!</f>
        <v>#REF!</v>
      </c>
      <c r="H4" s="64" t="e">
        <f>C4-#REF!</f>
        <v>#REF!</v>
      </c>
      <c r="I4" s="64" t="e">
        <f>D4-#REF!</f>
        <v>#REF!</v>
      </c>
      <c r="J4" s="64" t="e">
        <f>E4-#REF!</f>
        <v>#REF!</v>
      </c>
      <c r="K4" s="64" t="e">
        <f>F4-#REF!</f>
        <v>#REF!</v>
      </c>
      <c r="L4" s="64" t="e">
        <f>G4-#REF!</f>
        <v>#REF!</v>
      </c>
    </row>
    <row r="5" spans="1:7" s="5" customFormat="1" ht="23.25" customHeight="1">
      <c r="A5" s="49" t="s">
        <v>76</v>
      </c>
      <c r="B5" s="50"/>
      <c r="C5" s="50"/>
      <c r="D5" s="50"/>
      <c r="E5" s="50"/>
      <c r="F5" s="50"/>
      <c r="G5" s="50"/>
    </row>
    <row r="6" spans="1:7" s="5" customFormat="1" ht="23.25" customHeight="1">
      <c r="A6" s="45" t="s">
        <v>77</v>
      </c>
      <c r="B6" s="67" t="e">
        <f>B10+B14</f>
        <v>#REF!</v>
      </c>
      <c r="C6" s="67" t="e">
        <f>#REF!</f>
        <v>#REF!</v>
      </c>
      <c r="D6" s="68" t="e">
        <f>#REF!</f>
        <v>#REF!</v>
      </c>
      <c r="E6" s="68" t="e">
        <f>#REF!</f>
        <v>#REF!</v>
      </c>
      <c r="F6" s="68" t="e">
        <f>#REF!</f>
        <v>#REF!</v>
      </c>
      <c r="G6" s="68" t="e">
        <f>#REF!</f>
        <v>#REF!</v>
      </c>
    </row>
    <row r="7" spans="1:7" s="5" customFormat="1" ht="21" customHeight="1">
      <c r="A7" s="46" t="s">
        <v>78</v>
      </c>
      <c r="B7" s="69" t="e">
        <f>B11+B15</f>
        <v>#REF!</v>
      </c>
      <c r="C7" s="69" t="e">
        <f>#REF!</f>
        <v>#REF!</v>
      </c>
      <c r="D7" s="70" t="e">
        <f>#REF!</f>
        <v>#REF!</v>
      </c>
      <c r="E7" s="70" t="e">
        <f>#REF!</f>
        <v>#REF!</v>
      </c>
      <c r="F7" s="70" t="e">
        <f>#REF!</f>
        <v>#REF!</v>
      </c>
      <c r="G7" s="70" t="e">
        <f>#REF!</f>
        <v>#REF!</v>
      </c>
    </row>
    <row r="8" spans="1:7" s="5" customFormat="1" ht="15.75">
      <c r="A8" s="9" t="s">
        <v>79</v>
      </c>
      <c r="B8" s="71" t="e">
        <f>SUM(B10,B11)</f>
        <v>#REF!</v>
      </c>
      <c r="C8" s="71" t="e">
        <f>#REF!</f>
        <v>#REF!</v>
      </c>
      <c r="D8" s="47" t="e">
        <f>#REF!</f>
        <v>#REF!</v>
      </c>
      <c r="E8" s="47" t="e">
        <f>#REF!</f>
        <v>#REF!</v>
      </c>
      <c r="F8" s="47" t="e">
        <f>#REF!</f>
        <v>#REF!</v>
      </c>
      <c r="G8" s="47" t="e">
        <f>#REF!</f>
        <v>#REF!</v>
      </c>
    </row>
    <row r="9" spans="1:7" s="5" customFormat="1" ht="15.75">
      <c r="A9" s="49" t="s">
        <v>76</v>
      </c>
      <c r="B9" s="72"/>
      <c r="C9" s="72"/>
      <c r="D9" s="50"/>
      <c r="E9" s="50"/>
      <c r="F9" s="50"/>
      <c r="G9" s="50"/>
    </row>
    <row r="10" spans="1:7" s="5" customFormat="1" ht="20.25" customHeight="1">
      <c r="A10" s="51" t="s">
        <v>80</v>
      </c>
      <c r="B10" s="73" t="e">
        <f>#REF!</f>
        <v>#REF!</v>
      </c>
      <c r="C10" s="73" t="e">
        <f>#REF!</f>
        <v>#REF!</v>
      </c>
      <c r="D10" s="43" t="e">
        <f>#REF!</f>
        <v>#REF!</v>
      </c>
      <c r="E10" s="43" t="e">
        <f>#REF!</f>
        <v>#REF!</v>
      </c>
      <c r="F10" s="43" t="e">
        <f>#REF!</f>
        <v>#REF!</v>
      </c>
      <c r="G10" s="43" t="e">
        <f>#REF!</f>
        <v>#REF!</v>
      </c>
    </row>
    <row r="11" spans="1:7" s="5" customFormat="1" ht="21" customHeight="1">
      <c r="A11" s="52" t="s">
        <v>81</v>
      </c>
      <c r="B11" s="74" t="e">
        <f>#REF!</f>
        <v>#REF!</v>
      </c>
      <c r="C11" s="74" t="e">
        <f>#REF!</f>
        <v>#REF!</v>
      </c>
      <c r="D11" s="75" t="e">
        <f>#REF!</f>
        <v>#REF!</v>
      </c>
      <c r="E11" s="75" t="e">
        <f>#REF!</f>
        <v>#REF!</v>
      </c>
      <c r="F11" s="75" t="e">
        <f>#REF!</f>
        <v>#REF!</v>
      </c>
      <c r="G11" s="75" t="e">
        <f>#REF!</f>
        <v>#REF!</v>
      </c>
    </row>
    <row r="12" spans="1:7" s="5" customFormat="1" ht="15.75">
      <c r="A12" s="53" t="s">
        <v>82</v>
      </c>
      <c r="B12" s="76" t="e">
        <f>SUM(B14,B15)</f>
        <v>#REF!</v>
      </c>
      <c r="C12" s="76" t="e">
        <f>#REF!</f>
        <v>#REF!</v>
      </c>
      <c r="D12" s="54" t="e">
        <f>#REF!</f>
        <v>#REF!</v>
      </c>
      <c r="E12" s="54" t="e">
        <f>#REF!</f>
        <v>#REF!</v>
      </c>
      <c r="F12" s="54" t="e">
        <f>#REF!</f>
        <v>#REF!</v>
      </c>
      <c r="G12" s="54" t="e">
        <f>#REF!</f>
        <v>#REF!</v>
      </c>
    </row>
    <row r="13" spans="1:7" s="5" customFormat="1" ht="15.75">
      <c r="A13" s="49" t="s">
        <v>76</v>
      </c>
      <c r="B13" s="72"/>
      <c r="C13" s="72"/>
      <c r="D13" s="50"/>
      <c r="E13" s="50"/>
      <c r="F13" s="50"/>
      <c r="G13" s="50"/>
    </row>
    <row r="14" spans="1:7" s="5" customFormat="1" ht="19.5" customHeight="1">
      <c r="A14" s="51" t="s">
        <v>80</v>
      </c>
      <c r="B14" s="73" t="e">
        <f>#REF!</f>
        <v>#REF!</v>
      </c>
      <c r="C14" s="73" t="e">
        <f>#REF!</f>
        <v>#REF!</v>
      </c>
      <c r="D14" s="43" t="e">
        <f>#REF!</f>
        <v>#REF!</v>
      </c>
      <c r="E14" s="43" t="e">
        <f>#REF!</f>
        <v>#REF!</v>
      </c>
      <c r="F14" s="43" t="e">
        <f>#REF!</f>
        <v>#REF!</v>
      </c>
      <c r="G14" s="43" t="e">
        <f>#REF!</f>
        <v>#REF!</v>
      </c>
    </row>
    <row r="15" spans="1:7" s="5" customFormat="1" ht="22.5" customHeight="1">
      <c r="A15" s="56" t="s">
        <v>81</v>
      </c>
      <c r="B15" s="77" t="e">
        <f>#REF!</f>
        <v>#REF!</v>
      </c>
      <c r="C15" s="77" t="e">
        <f>#REF!</f>
        <v>#REF!</v>
      </c>
      <c r="D15" s="77" t="e">
        <f>#REF!</f>
        <v>#REF!</v>
      </c>
      <c r="E15" s="77" t="e">
        <f>#REF!</f>
        <v>#REF!</v>
      </c>
      <c r="F15" s="77" t="e">
        <f>#REF!</f>
        <v>#REF!</v>
      </c>
      <c r="G15" s="77" t="e">
        <f>#REF!</f>
        <v>#REF!</v>
      </c>
    </row>
    <row r="16" spans="1:7" s="35" customFormat="1" ht="15">
      <c r="A16" s="168" t="s">
        <v>83</v>
      </c>
      <c r="B16" s="168"/>
      <c r="C16" s="63">
        <v>4.46</v>
      </c>
      <c r="D16" s="63">
        <v>4.46</v>
      </c>
      <c r="E16" s="63">
        <v>4.46</v>
      </c>
      <c r="F16" s="63">
        <v>4.46</v>
      </c>
      <c r="G16" s="63">
        <v>4.46</v>
      </c>
    </row>
    <row r="17" spans="1:2" ht="18.75" customHeight="1">
      <c r="A17" s="78"/>
      <c r="B17" s="61"/>
    </row>
    <row r="18" ht="12.75">
      <c r="B18" s="3"/>
    </row>
    <row r="19" ht="12.75">
      <c r="A19" s="62"/>
    </row>
    <row r="21" ht="12.75">
      <c r="B21" s="3"/>
    </row>
    <row r="27" ht="12.75">
      <c r="B27" s="3"/>
    </row>
    <row r="49" spans="1:2" ht="12.75">
      <c r="A49" s="24"/>
      <c r="B49" s="24"/>
    </row>
    <row r="50" spans="1:2" ht="25.5" customHeight="1">
      <c r="A50" s="161" t="s">
        <v>32</v>
      </c>
      <c r="B50" s="161"/>
    </row>
    <row r="51" spans="1:2" ht="12.75" customHeight="1">
      <c r="A51" s="163" t="s">
        <v>45</v>
      </c>
      <c r="B51" s="163"/>
    </row>
    <row r="52" spans="1:2" ht="12.75" customHeight="1">
      <c r="A52" s="163" t="s">
        <v>46</v>
      </c>
      <c r="B52" s="163"/>
    </row>
    <row r="53" spans="1:2" ht="12.75" customHeight="1">
      <c r="A53" s="163" t="s">
        <v>47</v>
      </c>
      <c r="B53" s="163"/>
    </row>
    <row r="54" spans="1:2" ht="12.75" customHeight="1">
      <c r="A54" s="163" t="s">
        <v>48</v>
      </c>
      <c r="B54" s="163"/>
    </row>
    <row r="55" spans="1:2" ht="12.75" customHeight="1">
      <c r="A55" s="163" t="s">
        <v>49</v>
      </c>
      <c r="B55" s="163"/>
    </row>
    <row r="56" spans="1:2" ht="12.75" customHeight="1">
      <c r="A56" s="163" t="s">
        <v>50</v>
      </c>
      <c r="B56" s="163"/>
    </row>
    <row r="57" spans="1:2" ht="12.75" customHeight="1">
      <c r="A57" s="163" t="s">
        <v>51</v>
      </c>
      <c r="B57" s="163"/>
    </row>
    <row r="58" spans="1:2" ht="12.75" customHeight="1">
      <c r="A58" s="163" t="s">
        <v>52</v>
      </c>
      <c r="B58" s="163"/>
    </row>
    <row r="59" spans="1:2" ht="12.75" customHeight="1">
      <c r="A59" s="163" t="s">
        <v>53</v>
      </c>
      <c r="B59" s="163"/>
    </row>
    <row r="60" spans="1:2" ht="12.75" customHeight="1">
      <c r="A60" s="163" t="s">
        <v>54</v>
      </c>
      <c r="B60" s="163"/>
    </row>
    <row r="61" spans="1:2" s="7" customFormat="1" ht="12.75" customHeight="1">
      <c r="A61" s="163" t="s">
        <v>55</v>
      </c>
      <c r="B61" s="163"/>
    </row>
    <row r="62" spans="1:2" ht="12.75" customHeight="1">
      <c r="A62" s="163" t="s">
        <v>56</v>
      </c>
      <c r="B62" s="163"/>
    </row>
    <row r="63" spans="1:2" ht="12.75" customHeight="1">
      <c r="A63" s="163" t="s">
        <v>57</v>
      </c>
      <c r="B63" s="163"/>
    </row>
    <row r="64" spans="1:2" ht="12.75" customHeight="1">
      <c r="A64" s="163" t="s">
        <v>58</v>
      </c>
      <c r="B64" s="163"/>
    </row>
    <row r="65" spans="1:2" ht="12.75" customHeight="1">
      <c r="A65" s="163" t="s">
        <v>59</v>
      </c>
      <c r="B65" s="163"/>
    </row>
    <row r="66" spans="1:2" ht="12.75" customHeight="1">
      <c r="A66" s="163" t="s">
        <v>60</v>
      </c>
      <c r="B66" s="163"/>
    </row>
    <row r="67" spans="1:2" ht="12.75" customHeight="1">
      <c r="A67" s="163" t="s">
        <v>61</v>
      </c>
      <c r="B67" s="163"/>
    </row>
    <row r="68" spans="1:2" ht="12.75" customHeight="1">
      <c r="A68" s="162" t="s">
        <v>62</v>
      </c>
      <c r="B68" s="162"/>
    </row>
    <row r="69" spans="1:2" ht="12.75" customHeight="1">
      <c r="A69" s="162" t="s">
        <v>63</v>
      </c>
      <c r="B69" s="162"/>
    </row>
    <row r="70" spans="1:2" ht="12.75" customHeight="1">
      <c r="A70" s="162" t="s">
        <v>64</v>
      </c>
      <c r="B70" s="162"/>
    </row>
    <row r="71" spans="1:2" ht="12.75" customHeight="1">
      <c r="A71" s="162" t="s">
        <v>65</v>
      </c>
      <c r="B71" s="162"/>
    </row>
    <row r="72" spans="1:2" s="2" customFormat="1" ht="12.75" customHeight="1">
      <c r="A72" s="160"/>
      <c r="B72" s="160"/>
    </row>
    <row r="73" spans="1:2" ht="44.25" customHeight="1">
      <c r="A73" s="25" t="s">
        <v>66</v>
      </c>
      <c r="B73" s="24"/>
    </row>
    <row r="74" spans="1:2" s="2" customFormat="1" ht="12.75" customHeight="1">
      <c r="A74" s="161" t="s">
        <v>67</v>
      </c>
      <c r="B74" s="161"/>
    </row>
    <row r="75" spans="1:2" ht="30.75" customHeight="1">
      <c r="A75" s="162" t="s">
        <v>68</v>
      </c>
      <c r="B75" s="162"/>
    </row>
  </sheetData>
  <sheetProtection/>
  <mergeCells count="27">
    <mergeCell ref="B1:E1"/>
    <mergeCell ref="A16:B16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2:B72"/>
    <mergeCell ref="A74:B74"/>
    <mergeCell ref="A75:B75"/>
    <mergeCell ref="A66:B66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view="pageBreakPreview" zoomScale="75" zoomScaleNormal="75" zoomScaleSheetLayoutView="75" zoomScalePageLayoutView="0" workbookViewId="0" topLeftCell="A2">
      <selection activeCell="D33" sqref="D33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421875" style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66" t="s">
        <v>84</v>
      </c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2" ht="27.75" customHeight="1" thickBot="1">
      <c r="A2" s="36"/>
      <c r="B2" s="36"/>
    </row>
    <row r="3" spans="1:15" s="175" customFormat="1" ht="45.75" customHeight="1" thickBot="1">
      <c r="A3" s="171" t="s">
        <v>2</v>
      </c>
      <c r="B3" s="172" t="s">
        <v>71</v>
      </c>
      <c r="C3" s="172" t="s">
        <v>72</v>
      </c>
      <c r="D3" s="173" t="s">
        <v>92</v>
      </c>
      <c r="E3" s="173" t="s">
        <v>93</v>
      </c>
      <c r="F3" s="173" t="s">
        <v>94</v>
      </c>
      <c r="G3" s="173" t="s">
        <v>95</v>
      </c>
      <c r="H3" s="173" t="s">
        <v>96</v>
      </c>
      <c r="I3" s="173" t="s">
        <v>97</v>
      </c>
      <c r="J3" s="173" t="s">
        <v>98</v>
      </c>
      <c r="K3" s="173" t="s">
        <v>91</v>
      </c>
      <c r="L3" s="173" t="s">
        <v>99</v>
      </c>
      <c r="M3" s="173" t="s">
        <v>100</v>
      </c>
      <c r="N3" s="173" t="s">
        <v>101</v>
      </c>
      <c r="O3" s="174" t="s">
        <v>102</v>
      </c>
    </row>
    <row r="4" spans="1:15" s="5" customFormat="1" ht="37.5" customHeight="1">
      <c r="A4" s="142" t="s">
        <v>85</v>
      </c>
      <c r="B4" s="143">
        <v>59309.159999999996</v>
      </c>
      <c r="C4" s="144">
        <v>60568.56</v>
      </c>
      <c r="D4" s="145">
        <v>895.5699999999999</v>
      </c>
      <c r="E4" s="145">
        <v>11422.599999999999</v>
      </c>
      <c r="F4" s="145">
        <v>1831.6399999999999</v>
      </c>
      <c r="G4" s="145">
        <v>12525.579999999998</v>
      </c>
      <c r="H4" s="145">
        <v>1053.3</v>
      </c>
      <c r="I4" s="145">
        <v>2010.9799999999998</v>
      </c>
      <c r="J4" s="145">
        <v>1612.27</v>
      </c>
      <c r="K4" s="145">
        <v>2233.3500000000004</v>
      </c>
      <c r="L4" s="145">
        <v>11311.080000000002</v>
      </c>
      <c r="M4" s="145">
        <v>11365.400000000001</v>
      </c>
      <c r="N4" s="145">
        <v>1289.4199999999998</v>
      </c>
      <c r="O4" s="146">
        <v>3017.3700000000003</v>
      </c>
    </row>
    <row r="5" spans="1:15" s="5" customFormat="1" ht="23.25" customHeight="1">
      <c r="A5" s="40" t="s">
        <v>12</v>
      </c>
      <c r="B5" s="41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s="5" customFormat="1" ht="23.25" customHeight="1">
      <c r="A6" s="45" t="s">
        <v>86</v>
      </c>
      <c r="B6" s="41">
        <v>47715.35</v>
      </c>
      <c r="C6" s="42">
        <v>46625.97</v>
      </c>
      <c r="D6" s="43">
        <v>563.41</v>
      </c>
      <c r="E6" s="43">
        <v>9345.15</v>
      </c>
      <c r="F6" s="43">
        <v>811.39</v>
      </c>
      <c r="G6" s="43">
        <v>9640.109999999999</v>
      </c>
      <c r="H6" s="43">
        <v>552.53</v>
      </c>
      <c r="I6" s="43">
        <v>487.59</v>
      </c>
      <c r="J6" s="43">
        <v>287.15</v>
      </c>
      <c r="K6" s="43">
        <v>1257.17</v>
      </c>
      <c r="L6" s="43">
        <v>10181.160000000002</v>
      </c>
      <c r="M6" s="43">
        <v>9676.35</v>
      </c>
      <c r="N6" s="43">
        <v>1270.1399999999999</v>
      </c>
      <c r="O6" s="44">
        <v>2553.82</v>
      </c>
    </row>
    <row r="7" spans="1:15" s="5" customFormat="1" ht="21" customHeight="1" thickBot="1">
      <c r="A7" s="147" t="s">
        <v>87</v>
      </c>
      <c r="B7" s="148">
        <v>11593.81</v>
      </c>
      <c r="C7" s="58">
        <v>13942.59</v>
      </c>
      <c r="D7" s="59">
        <v>332.15999999999997</v>
      </c>
      <c r="E7" s="59">
        <v>2077.45</v>
      </c>
      <c r="F7" s="59">
        <v>1020.25</v>
      </c>
      <c r="G7" s="59">
        <v>2885.4700000000003</v>
      </c>
      <c r="H7" s="59">
        <v>500.77</v>
      </c>
      <c r="I7" s="59">
        <v>1523.3899999999999</v>
      </c>
      <c r="J7" s="59">
        <v>1325.1200000000001</v>
      </c>
      <c r="K7" s="59">
        <v>976.1800000000001</v>
      </c>
      <c r="L7" s="59">
        <v>1129.92</v>
      </c>
      <c r="M7" s="59">
        <v>1689.0500000000002</v>
      </c>
      <c r="N7" s="59">
        <v>19.28</v>
      </c>
      <c r="O7" s="60">
        <v>463.55</v>
      </c>
    </row>
    <row r="8" spans="1:15" s="5" customFormat="1" ht="16.5" thickBot="1">
      <c r="A8" s="9" t="s">
        <v>19</v>
      </c>
      <c r="B8" s="47">
        <v>39711.38</v>
      </c>
      <c r="C8" s="47">
        <v>42562.219999999994</v>
      </c>
      <c r="D8" s="140">
        <v>508.95</v>
      </c>
      <c r="E8" s="140">
        <v>10406.17</v>
      </c>
      <c r="F8" s="140">
        <v>1323.49</v>
      </c>
      <c r="G8" s="140">
        <v>11273.8</v>
      </c>
      <c r="H8" s="140">
        <v>414.63</v>
      </c>
      <c r="I8" s="140">
        <v>1556.9099999999999</v>
      </c>
      <c r="J8" s="140">
        <v>1022.51</v>
      </c>
      <c r="K8" s="140">
        <v>1537.16</v>
      </c>
      <c r="L8" s="140">
        <v>920.17</v>
      </c>
      <c r="M8" s="140">
        <v>10210.63</v>
      </c>
      <c r="N8" s="140">
        <v>961.67</v>
      </c>
      <c r="O8" s="149">
        <v>2426.13</v>
      </c>
    </row>
    <row r="9" spans="1:15" s="5" customFormat="1" ht="15.75">
      <c r="A9" s="150" t="s">
        <v>12</v>
      </c>
      <c r="B9" s="151"/>
      <c r="C9" s="152"/>
      <c r="D9" s="153"/>
      <c r="E9" s="153"/>
      <c r="F9" s="153"/>
      <c r="G9" s="154"/>
      <c r="H9" s="154"/>
      <c r="I9" s="154"/>
      <c r="J9" s="154"/>
      <c r="K9" s="154"/>
      <c r="L9" s="154"/>
      <c r="M9" s="155"/>
      <c r="N9" s="155"/>
      <c r="O9" s="156"/>
    </row>
    <row r="10" spans="1:15" s="5" customFormat="1" ht="20.25" customHeight="1">
      <c r="A10" s="51" t="s">
        <v>88</v>
      </c>
      <c r="B10" s="41">
        <v>32987.27</v>
      </c>
      <c r="C10" s="42">
        <v>34383.17999999999</v>
      </c>
      <c r="D10" s="43">
        <v>488.05</v>
      </c>
      <c r="E10" s="43">
        <v>9183.14</v>
      </c>
      <c r="F10" s="43">
        <v>618.25</v>
      </c>
      <c r="G10" s="43">
        <v>9428.98</v>
      </c>
      <c r="H10" s="43">
        <v>344.82</v>
      </c>
      <c r="I10" s="43">
        <v>222.82</v>
      </c>
      <c r="J10" s="43">
        <v>130.8</v>
      </c>
      <c r="K10" s="43">
        <v>1070.19</v>
      </c>
      <c r="L10" s="43">
        <v>270.87</v>
      </c>
      <c r="M10" s="43">
        <v>9439.15</v>
      </c>
      <c r="N10" s="43">
        <v>1042.54</v>
      </c>
      <c r="O10" s="44">
        <v>2143.57</v>
      </c>
    </row>
    <row r="11" spans="1:15" s="5" customFormat="1" ht="21" customHeight="1" thickBot="1">
      <c r="A11" s="56" t="s">
        <v>89</v>
      </c>
      <c r="B11" s="148">
        <v>6724.11</v>
      </c>
      <c r="C11" s="58">
        <v>8179.039999999999</v>
      </c>
      <c r="D11" s="59">
        <v>20.9</v>
      </c>
      <c r="E11" s="59">
        <v>1223.03</v>
      </c>
      <c r="F11" s="59">
        <v>705.24</v>
      </c>
      <c r="G11" s="59">
        <v>1844.82</v>
      </c>
      <c r="H11" s="59">
        <v>69.81</v>
      </c>
      <c r="I11" s="59">
        <v>1334.09</v>
      </c>
      <c r="J11" s="59">
        <v>891.71</v>
      </c>
      <c r="K11" s="59">
        <v>466.97</v>
      </c>
      <c r="L11" s="59">
        <v>649.3</v>
      </c>
      <c r="M11" s="59">
        <v>771.48</v>
      </c>
      <c r="N11" s="59">
        <v>-80.87</v>
      </c>
      <c r="O11" s="60">
        <v>282.56</v>
      </c>
    </row>
    <row r="12" spans="1:15" s="5" customFormat="1" ht="16.5" thickBot="1">
      <c r="A12" s="53" t="s">
        <v>24</v>
      </c>
      <c r="B12" s="54">
        <v>19597.78</v>
      </c>
      <c r="C12" s="54">
        <v>18006.34</v>
      </c>
      <c r="D12" s="141">
        <v>386.62</v>
      </c>
      <c r="E12" s="141">
        <v>1016.43</v>
      </c>
      <c r="F12" s="141">
        <v>508.15</v>
      </c>
      <c r="G12" s="141">
        <v>1251.7800000000002</v>
      </c>
      <c r="H12" s="141">
        <v>638.67</v>
      </c>
      <c r="I12" s="141">
        <v>454.07</v>
      </c>
      <c r="J12" s="141">
        <v>589.76</v>
      </c>
      <c r="K12" s="141">
        <v>696.1899999999999</v>
      </c>
      <c r="L12" s="141">
        <v>10390.910000000002</v>
      </c>
      <c r="M12" s="141">
        <v>1154.77</v>
      </c>
      <c r="N12" s="141">
        <v>327.75</v>
      </c>
      <c r="O12" s="159">
        <v>591.24</v>
      </c>
    </row>
    <row r="13" spans="1:15" s="5" customFormat="1" ht="15.75">
      <c r="A13" s="150" t="s">
        <v>12</v>
      </c>
      <c r="B13" s="151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7"/>
      <c r="N13" s="157"/>
      <c r="O13" s="158"/>
    </row>
    <row r="14" spans="1:15" s="5" customFormat="1" ht="19.5" customHeight="1">
      <c r="A14" s="51" t="s">
        <v>90</v>
      </c>
      <c r="B14" s="55">
        <v>14728.08</v>
      </c>
      <c r="C14" s="42">
        <v>12242.79</v>
      </c>
      <c r="D14" s="43">
        <v>75.36</v>
      </c>
      <c r="E14" s="43">
        <v>162.01</v>
      </c>
      <c r="F14" s="43">
        <v>193.14</v>
      </c>
      <c r="G14" s="43">
        <v>211.13</v>
      </c>
      <c r="H14" s="43">
        <v>207.71</v>
      </c>
      <c r="I14" s="43">
        <v>264.77</v>
      </c>
      <c r="J14" s="43">
        <v>156.35</v>
      </c>
      <c r="K14" s="43">
        <v>186.98</v>
      </c>
      <c r="L14" s="43">
        <v>9910.29</v>
      </c>
      <c r="M14" s="43">
        <v>237.2</v>
      </c>
      <c r="N14" s="43">
        <v>227.6</v>
      </c>
      <c r="O14" s="44">
        <v>410.25</v>
      </c>
    </row>
    <row r="15" spans="1:15" s="5" customFormat="1" ht="22.5" customHeight="1" thickBot="1">
      <c r="A15" s="56" t="s">
        <v>89</v>
      </c>
      <c r="B15" s="57">
        <v>4869.7</v>
      </c>
      <c r="C15" s="58">
        <v>5763.55</v>
      </c>
      <c r="D15" s="59">
        <v>311.26</v>
      </c>
      <c r="E15" s="59">
        <v>854.42</v>
      </c>
      <c r="F15" s="59">
        <v>315.01</v>
      </c>
      <c r="G15" s="59">
        <v>1040.65</v>
      </c>
      <c r="H15" s="59">
        <v>430.96</v>
      </c>
      <c r="I15" s="59">
        <v>189.3</v>
      </c>
      <c r="J15" s="59">
        <v>433.41</v>
      </c>
      <c r="K15" s="59">
        <v>509.21</v>
      </c>
      <c r="L15" s="59">
        <v>480.62</v>
      </c>
      <c r="M15" s="59">
        <v>917.57</v>
      </c>
      <c r="N15" s="59">
        <v>100.15</v>
      </c>
      <c r="O15" s="60">
        <v>180.99</v>
      </c>
    </row>
    <row r="16" spans="1:15" s="35" customFormat="1" ht="24.75" customHeight="1">
      <c r="A16" s="169" t="s">
        <v>105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2021-02-01T09:42:58Z</cp:lastPrinted>
  <dcterms:created xsi:type="dcterms:W3CDTF">2015-04-24T09:04:58Z</dcterms:created>
  <dcterms:modified xsi:type="dcterms:W3CDTF">2021-02-01T09:43:09Z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