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95" firstSheet="1" activeTab="1"/>
  </bookViews>
  <sheets>
    <sheet name="sdp iul-dec 2016 ro" sheetId="1" state="hidden" r:id="rId1"/>
    <sheet name="sdp 2022 lunar ro " sheetId="2" r:id="rId2"/>
  </sheets>
  <definedNames>
    <definedName name="_xlnm.Print_Area" localSheetId="1">'sdp 2022 lunar ro '!$A$1:$N$17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<sst xmlns="http://schemas.openxmlformats.org/spreadsheetml/2006/main" count="108" uniqueCount="92">
  <si>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</si>
  <si>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</si>
  <si>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</si>
  <si>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</si>
  <si>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</si>
  <si>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</si>
  <si>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</si>
  <si>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</si>
  <si>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</si>
  <si>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</si>
  <si>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</si>
  <si>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</si>
  <si>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</si>
  <si>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</si>
  <si>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</si>
  <si>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</si>
  <si>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</si>
  <si>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</si>
  <si>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</si>
  <si>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</si>
  <si>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</si>
  <si>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</si>
  <si>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</si>
  <si>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</si>
  <si>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</si>
  <si>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</si>
  <si>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</si>
  <si>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</si>
  <si>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</si>
  <si>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</si>
  <si>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</si>
  <si>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</si>
  <si>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</si>
  <si>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</si>
  <si>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</si>
  <si>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</si>
  <si>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</si>
  <si>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</si>
  <si>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</si>
  <si>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</si>
  <si>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</si>
  <si>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</si>
  <si>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</si>
  <si>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</si>
  <si>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</si>
  <si>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</si>
  <si>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</si>
  <si>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</si>
  <si>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</si>
  <si>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</si>
  <si>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</si>
  <si>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</si>
  <si>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</si>
  <si>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</si>
  <si>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</si>
  <si>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</si>
  <si>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</si>
  <si>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</si>
  <si>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</si>
  <si>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</si>
  <si>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</si>
  <si>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</si>
  <si>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</si>
  <si>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</si>
  <si>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</si>
  <si>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</si>
  <si>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</si>
  <si>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</si>
  <si>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</si>
  <si>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 xml:space="preserve">Serviciul datoriei publice guvernamentale (I+II)                         </t>
  </si>
  <si>
    <t xml:space="preserve">  -  rate de capital</t>
  </si>
  <si>
    <t xml:space="preserve">   - rate de capital</t>
  </si>
  <si>
    <t xml:space="preserve">   - rate de capital   </t>
  </si>
  <si>
    <t>august</t>
  </si>
  <si>
    <t>ianuarie</t>
  </si>
  <si>
    <t>februarie</t>
  </si>
  <si>
    <t>martie</t>
  </si>
  <si>
    <t>aprilie</t>
  </si>
  <si>
    <t>mai</t>
  </si>
  <si>
    <t>iunie</t>
  </si>
  <si>
    <t>iulie</t>
  </si>
  <si>
    <t>septembrie</t>
  </si>
  <si>
    <t>octombrie</t>
  </si>
  <si>
    <t>noiembrie</t>
  </si>
  <si>
    <t>decembrie</t>
  </si>
  <si>
    <t xml:space="preserve">  - dobânzi și comisioane</t>
  </si>
  <si>
    <t xml:space="preserve">   - dobânzi și comisioane</t>
  </si>
  <si>
    <t xml:space="preserve">Serviciul datoriei publice guvernamentale *)                 </t>
  </si>
  <si>
    <t>mil. Lei</t>
  </si>
  <si>
    <t>Total  2023</t>
  </si>
  <si>
    <r>
      <t xml:space="preserve"> *)  conform datelor transmise de BNR cu privire la tranzacții </t>
    </r>
    <r>
      <rPr>
        <b/>
        <i/>
        <sz val="12"/>
        <rFont val="Arial"/>
        <family val="2"/>
      </rPr>
      <t xml:space="preserve">după rezidența creditorului </t>
    </r>
    <r>
      <rPr>
        <i/>
        <sz val="12"/>
        <rFont val="Arial"/>
        <family val="2"/>
      </rPr>
      <t xml:space="preserve"> pentru perioada iunie- decembrie 2023, proiecție pe baza datoriei contractate la 31.05.2023</t>
    </r>
  </si>
  <si>
    <t>**)  curs de schimb valutar mediu Ron/Eur  pentru anul 2023, conform CNSP Prognoza Mai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</si>
</sst>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#,##0.0"/>
    <numFmt numFmtId="179" formatCode="mmm\-yy;@"/>
    <numFmt numFmtId="180" formatCode="#,##0.000"/>
    <numFmt numFmtId="181" formatCode="0.000"/>
    <numFmt numFmtId="182" formatCode="#,##0.0000"/>
    <numFmt numFmtId="183" formatCode="0.0%"/>
    <numFmt numFmtId="184" formatCode="mm/yy"/>
    <numFmt numFmtId="185" formatCode="0.0"/>
    <numFmt numFmtId="186" formatCode="[$-418]mmm\-yy;@"/>
    <numFmt numFmtId="187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0" fontId="0" fillId="0" borderId="0" xfId="0" applyNumberFormat="1" applyAlignment="1">
      <alignment/>
    </xf>
    <xf numFmtId="178" fontId="6" fillId="33" borderId="10" xfId="0" applyNumberFormat="1" applyFont="1" applyFill="1" applyBorder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4" fillId="33" borderId="12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7" fillId="0" borderId="14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9" fillId="0" borderId="0" xfId="0" applyFont="1" applyAlignment="1">
      <alignment horizontal="center" vertical="center"/>
    </xf>
    <xf numFmtId="178" fontId="4" fillId="0" borderId="15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4" fillId="34" borderId="0" xfId="0" applyFont="1" applyFill="1" applyBorder="1" applyAlignment="1">
      <alignment wrapText="1"/>
    </xf>
    <xf numFmtId="184" fontId="14" fillId="0" borderId="0" xfId="0" applyNumberFormat="1" applyFont="1" applyBorder="1" applyAlignment="1">
      <alignment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11" fillId="0" borderId="17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left" vertical="top" wrapText="1"/>
    </xf>
    <xf numFmtId="0" fontId="11" fillId="0" borderId="19" xfId="0" applyNumberFormat="1" applyFont="1" applyFill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4" fontId="12" fillId="0" borderId="20" xfId="0" applyNumberFormat="1" applyFont="1" applyFill="1" applyBorder="1" applyAlignment="1">
      <alignment vertical="center"/>
    </xf>
    <xf numFmtId="0" fontId="6" fillId="35" borderId="21" xfId="0" applyNumberFormat="1" applyFont="1" applyFill="1" applyBorder="1" applyAlignment="1">
      <alignment horizontal="center" vertical="center" wrapText="1"/>
    </xf>
    <xf numFmtId="0" fontId="6" fillId="35" borderId="22" xfId="0" applyNumberFormat="1" applyFont="1" applyFill="1" applyBorder="1" applyAlignment="1">
      <alignment horizontal="center" vertical="center" wrapText="1"/>
    </xf>
    <xf numFmtId="186" fontId="6" fillId="35" borderId="2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top" wrapText="1"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Fill="1" applyBorder="1" applyAlignment="1">
      <alignment/>
    </xf>
    <xf numFmtId="178" fontId="6" fillId="0" borderId="25" xfId="0" applyNumberFormat="1" applyFont="1" applyBorder="1" applyAlignment="1">
      <alignment/>
    </xf>
    <xf numFmtId="0" fontId="6" fillId="33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vertical="top" wrapText="1"/>
    </xf>
    <xf numFmtId="178" fontId="4" fillId="36" borderId="12" xfId="0" applyNumberFormat="1" applyFont="1" applyFill="1" applyBorder="1" applyAlignment="1">
      <alignment/>
    </xf>
    <xf numFmtId="0" fontId="4" fillId="0" borderId="28" xfId="0" applyNumberFormat="1" applyFont="1" applyBorder="1" applyAlignment="1">
      <alignment horizontal="left" vertical="top" wrapText="1"/>
    </xf>
    <xf numFmtId="0" fontId="4" fillId="33" borderId="28" xfId="0" applyNumberFormat="1" applyFont="1" applyFill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9" xfId="0" applyNumberFormat="1" applyFont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 vertical="top" wrapText="1"/>
    </xf>
    <xf numFmtId="0" fontId="7" fillId="0" borderId="30" xfId="0" applyNumberFormat="1" applyFont="1" applyFill="1" applyBorder="1" applyAlignment="1">
      <alignment horizontal="left" vertical="center" wrapText="1"/>
    </xf>
    <xf numFmtId="178" fontId="6" fillId="0" borderId="3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left" vertical="center" wrapText="1"/>
    </xf>
    <xf numFmtId="178" fontId="9" fillId="0" borderId="22" xfId="0" applyNumberFormat="1" applyFont="1" applyBorder="1" applyAlignment="1">
      <alignment horizontal="center" vertical="center"/>
    </xf>
    <xf numFmtId="178" fontId="9" fillId="0" borderId="22" xfId="0" applyNumberFormat="1" applyFont="1" applyFill="1" applyBorder="1" applyAlignment="1">
      <alignment horizontal="center" vertical="center"/>
    </xf>
    <xf numFmtId="178" fontId="61" fillId="0" borderId="12" xfId="0" applyNumberFormat="1" applyFont="1" applyFill="1" applyBorder="1" applyAlignment="1">
      <alignment/>
    </xf>
    <xf numFmtId="0" fontId="11" fillId="0" borderId="27" xfId="0" applyNumberFormat="1" applyFont="1" applyFill="1" applyBorder="1" applyAlignment="1">
      <alignment horizontal="left" vertical="top" wrapText="1"/>
    </xf>
    <xf numFmtId="0" fontId="9" fillId="33" borderId="21" xfId="0" applyNumberFormat="1" applyFont="1" applyFill="1" applyBorder="1" applyAlignment="1">
      <alignment horizontal="left" vertical="top" wrapText="1"/>
    </xf>
    <xf numFmtId="178" fontId="9" fillId="33" borderId="32" xfId="0" applyNumberFormat="1" applyFont="1" applyFill="1" applyBorder="1" applyAlignment="1">
      <alignment/>
    </xf>
    <xf numFmtId="178" fontId="4" fillId="0" borderId="0" xfId="0" applyNumberFormat="1" applyFont="1" applyAlignment="1">
      <alignment/>
    </xf>
    <xf numFmtId="0" fontId="7" fillId="0" borderId="23" xfId="0" applyNumberFormat="1" applyFont="1" applyFill="1" applyBorder="1" applyAlignment="1">
      <alignment horizontal="left" vertical="center" wrapText="1"/>
    </xf>
    <xf numFmtId="178" fontId="6" fillId="0" borderId="33" xfId="0" applyNumberFormat="1" applyFont="1" applyBorder="1" applyAlignment="1">
      <alignment/>
    </xf>
    <xf numFmtId="178" fontId="62" fillId="0" borderId="25" xfId="0" applyNumberFormat="1" applyFont="1" applyFill="1" applyBorder="1" applyAlignment="1">
      <alignment/>
    </xf>
    <xf numFmtId="178" fontId="6" fillId="36" borderId="25" xfId="0" applyNumberFormat="1" applyFont="1" applyFill="1" applyBorder="1" applyAlignment="1">
      <alignment/>
    </xf>
    <xf numFmtId="178" fontId="9" fillId="0" borderId="31" xfId="0" applyNumberFormat="1" applyFont="1" applyBorder="1" applyAlignment="1">
      <alignment/>
    </xf>
    <xf numFmtId="178" fontId="10" fillId="0" borderId="22" xfId="0" applyNumberFormat="1" applyFont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34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3" fillId="0" borderId="0" xfId="0" applyFont="1" applyAlignment="1">
      <alignment horizontal="right"/>
    </xf>
    <xf numFmtId="186" fontId="6" fillId="35" borderId="22" xfId="0" applyNumberFormat="1" applyFont="1" applyFill="1" applyBorder="1" applyAlignment="1">
      <alignment horizontal="center" vertical="center" wrapText="1"/>
    </xf>
    <xf numFmtId="186" fontId="6" fillId="35" borderId="32" xfId="0" applyNumberFormat="1" applyFont="1" applyFill="1" applyBorder="1" applyAlignment="1">
      <alignment horizontal="center" vertical="center" wrapText="1"/>
    </xf>
    <xf numFmtId="186" fontId="6" fillId="35" borderId="35" xfId="0" applyNumberFormat="1" applyFont="1" applyFill="1" applyBorder="1" applyAlignment="1">
      <alignment horizontal="center" vertical="center" wrapText="1"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178" fontId="6" fillId="33" borderId="39" xfId="0" applyNumberFormat="1" applyFont="1" applyFill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37" xfId="0" applyNumberFormat="1" applyFont="1" applyBorder="1" applyAlignment="1">
      <alignment/>
    </xf>
    <xf numFmtId="178" fontId="4" fillId="33" borderId="15" xfId="0" applyNumberFormat="1" applyFont="1" applyFill="1" applyBorder="1" applyAlignment="1">
      <alignment/>
    </xf>
    <xf numFmtId="178" fontId="4" fillId="33" borderId="37" xfId="0" applyNumberFormat="1" applyFont="1" applyFill="1" applyBorder="1" applyAlignment="1">
      <alignment/>
    </xf>
    <xf numFmtId="178" fontId="4" fillId="0" borderId="40" xfId="0" applyNumberFormat="1" applyFont="1" applyBorder="1" applyAlignment="1">
      <alignment/>
    </xf>
    <xf numFmtId="178" fontId="4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178" fontId="9" fillId="0" borderId="42" xfId="0" applyNumberFormat="1" applyFont="1" applyFill="1" applyBorder="1" applyAlignment="1">
      <alignment horizontal="center" vertical="center"/>
    </xf>
    <xf numFmtId="178" fontId="9" fillId="0" borderId="43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/>
    </xf>
    <xf numFmtId="178" fontId="61" fillId="0" borderId="15" xfId="0" applyNumberFormat="1" applyFont="1" applyFill="1" applyBorder="1" applyAlignment="1">
      <alignment/>
    </xf>
    <xf numFmtId="178" fontId="61" fillId="0" borderId="37" xfId="0" applyNumberFormat="1" applyFont="1" applyFill="1" applyBorder="1" applyAlignment="1">
      <alignment/>
    </xf>
    <xf numFmtId="178" fontId="9" fillId="33" borderId="42" xfId="0" applyNumberFormat="1" applyFont="1" applyFill="1" applyBorder="1" applyAlignment="1">
      <alignment/>
    </xf>
    <xf numFmtId="178" fontId="9" fillId="33" borderId="43" xfId="0" applyNumberFormat="1" applyFont="1" applyFill="1" applyBorder="1" applyAlignment="1">
      <alignment/>
    </xf>
    <xf numFmtId="178" fontId="6" fillId="0" borderId="44" xfId="0" applyNumberFormat="1" applyFont="1" applyBorder="1" applyAlignment="1">
      <alignment/>
    </xf>
    <xf numFmtId="178" fontId="9" fillId="0" borderId="22" xfId="0" applyNumberFormat="1" applyFont="1" applyBorder="1" applyAlignment="1">
      <alignment/>
    </xf>
    <xf numFmtId="178" fontId="10" fillId="0" borderId="42" xfId="0" applyNumberFormat="1" applyFont="1" applyBorder="1" applyAlignment="1">
      <alignment/>
    </xf>
    <xf numFmtId="178" fontId="10" fillId="0" borderId="43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left" vertical="center" wrapText="1"/>
    </xf>
    <xf numFmtId="4" fontId="12" fillId="0" borderId="45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46" xfId="0" applyNumberFormat="1" applyFont="1" applyFill="1" applyBorder="1" applyAlignment="1">
      <alignment horizontal="center" vertical="center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7" fillId="0" borderId="35" xfId="0" applyNumberFormat="1" applyFont="1" applyFill="1" applyBorder="1" applyAlignment="1">
      <alignment/>
    </xf>
    <xf numFmtId="4" fontId="11" fillId="0" borderId="35" xfId="0" applyNumberFormat="1" applyFont="1" applyFill="1" applyBorder="1" applyAlignment="1">
      <alignment/>
    </xf>
    <xf numFmtId="4" fontId="11" fillId="0" borderId="48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4" fontId="7" fillId="0" borderId="2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180" fontId="11" fillId="0" borderId="20" xfId="0" applyNumberFormat="1" applyFont="1" applyFill="1" applyBorder="1" applyAlignment="1">
      <alignment/>
    </xf>
    <xf numFmtId="180" fontId="11" fillId="0" borderId="29" xfId="0" applyNumberFormat="1" applyFont="1" applyFill="1" applyBorder="1" applyAlignment="1">
      <alignment/>
    </xf>
    <xf numFmtId="180" fontId="11" fillId="0" borderId="45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11" fillId="0" borderId="29" xfId="0" applyNumberFormat="1" applyFont="1" applyFill="1" applyBorder="1" applyAlignment="1">
      <alignment/>
    </xf>
    <xf numFmtId="4" fontId="11" fillId="0" borderId="45" xfId="0" applyNumberFormat="1" applyFont="1" applyFill="1" applyBorder="1" applyAlignment="1">
      <alignment/>
    </xf>
    <xf numFmtId="4" fontId="7" fillId="0" borderId="50" xfId="0" applyNumberFormat="1" applyFont="1" applyFill="1" applyBorder="1" applyAlignment="1">
      <alignment/>
    </xf>
    <xf numFmtId="4" fontId="11" fillId="0" borderId="50" xfId="0" applyNumberFormat="1" applyFont="1" applyFill="1" applyBorder="1" applyAlignment="1">
      <alignment/>
    </xf>
    <xf numFmtId="4" fontId="11" fillId="0" borderId="51" xfId="0" applyNumberFormat="1" applyFont="1" applyFill="1" applyBorder="1" applyAlignment="1">
      <alignment/>
    </xf>
    <xf numFmtId="0" fontId="8" fillId="0" borderId="52" xfId="0" applyFont="1" applyFill="1" applyBorder="1" applyAlignment="1">
      <alignment vertical="top"/>
    </xf>
    <xf numFmtId="0" fontId="0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6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1605"/>
          <c:w val="0.865"/>
          <c:h val="0.65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7B86C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BED73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2783010"/>
        <c:axId val="28176179"/>
      </c:barChart>
      <c:catAx>
        <c:axId val="6278301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76179"/>
        <c:crossesAt val="0"/>
        <c:auto val="1"/>
        <c:lblOffset val="100"/>
        <c:tickLblSkip val="1"/>
        <c:noMultiLvlLbl val="0"/>
      </c:catAx>
      <c:valAx>
        <c:axId val="28176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4255"/>
          <c:w val="0.337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3:14" ht="12.75">
      <c r="C2" s="1"/>
      <c r="D2" s="7"/>
      <c r="J2" s="1"/>
      <c r="K2" s="7"/>
      <c r="N2" s="77" t="s">
        <v>1</v>
      </c>
    </row>
    <row r="3" spans="1:14" s="4" customFormat="1" ht="45.75" customHeight="1">
      <c r="A3" s="41" t="s">
        <v>2</v>
      </c>
      <c r="B3" s="42" t="s">
        <v>3</v>
      </c>
      <c r="C3" s="43">
        <v>42370</v>
      </c>
      <c r="D3" s="43">
        <v>42401</v>
      </c>
      <c r="E3" s="43">
        <v>42430</v>
      </c>
      <c r="F3" s="43">
        <v>42461</v>
      </c>
      <c r="G3" s="43">
        <v>42491</v>
      </c>
      <c r="H3" s="43">
        <v>42522</v>
      </c>
      <c r="I3" s="78" t="s">
        <v>4</v>
      </c>
      <c r="J3" s="78" t="s">
        <v>5</v>
      </c>
      <c r="K3" s="78" t="s">
        <v>6</v>
      </c>
      <c r="L3" s="78" t="s">
        <v>7</v>
      </c>
      <c r="M3" s="79" t="s">
        <v>8</v>
      </c>
      <c r="N3" s="80" t="s">
        <v>9</v>
      </c>
    </row>
    <row r="4" spans="1:14" s="4" customFormat="1" ht="48.75" customHeight="1">
      <c r="A4" s="44" t="s">
        <v>10</v>
      </c>
      <c r="B4" s="45" t="e">
        <f aca="true" t="shared" si="0" ref="B4:N4">SUM(B7,B9)</f>
        <v>#REF!</v>
      </c>
      <c r="C4" s="46" t="e">
        <f t="shared" si="0"/>
        <v>#REF!</v>
      </c>
      <c r="D4" s="46" t="e">
        <f t="shared" si="0"/>
        <v>#REF!</v>
      </c>
      <c r="E4" s="46" t="e">
        <f t="shared" si="0"/>
        <v>#REF!</v>
      </c>
      <c r="F4" s="47" t="e">
        <f t="shared" si="0"/>
        <v>#REF!</v>
      </c>
      <c r="G4" s="47" t="e">
        <f t="shared" si="0"/>
        <v>#REF!</v>
      </c>
      <c r="H4" s="47" t="e">
        <f t="shared" si="0"/>
        <v>#REF!</v>
      </c>
      <c r="I4" s="47" t="e">
        <f t="shared" si="0"/>
        <v>#REF!</v>
      </c>
      <c r="J4" s="47" t="e">
        <f t="shared" si="0"/>
        <v>#REF!</v>
      </c>
      <c r="K4" s="47" t="e">
        <f t="shared" si="0"/>
        <v>#REF!</v>
      </c>
      <c r="L4" s="47" t="e">
        <f t="shared" si="0"/>
        <v>#REF!</v>
      </c>
      <c r="M4" s="81" t="e">
        <f t="shared" si="0"/>
        <v>#REF!</v>
      </c>
      <c r="N4" s="82" t="e">
        <f t="shared" si="0"/>
        <v>#REF!</v>
      </c>
    </row>
    <row r="5" spans="1:14" s="4" customFormat="1" ht="15">
      <c r="A5" s="48" t="s">
        <v>11</v>
      </c>
      <c r="B5" s="8" t="e">
        <f aca="true" t="shared" si="1" ref="B5:N5">B27+B24</f>
        <v>#REF!</v>
      </c>
      <c r="C5" s="8" t="e">
        <f t="shared" si="1"/>
        <v>#REF!</v>
      </c>
      <c r="D5" s="8" t="e">
        <f t="shared" si="1"/>
        <v>#REF!</v>
      </c>
      <c r="E5" s="8" t="e">
        <f t="shared" si="1"/>
        <v>#REF!</v>
      </c>
      <c r="F5" s="8" t="e">
        <f t="shared" si="1"/>
        <v>#REF!</v>
      </c>
      <c r="G5" s="8" t="e">
        <f t="shared" si="1"/>
        <v>#REF!</v>
      </c>
      <c r="H5" s="8" t="e">
        <f t="shared" si="1"/>
        <v>#REF!</v>
      </c>
      <c r="I5" s="8" t="e">
        <f t="shared" si="1"/>
        <v>#REF!</v>
      </c>
      <c r="J5" s="8" t="e">
        <f t="shared" si="1"/>
        <v>#REF!</v>
      </c>
      <c r="K5" s="8" t="e">
        <f t="shared" si="1"/>
        <v>#REF!</v>
      </c>
      <c r="L5" s="8" t="e">
        <f t="shared" si="1"/>
        <v>#REF!</v>
      </c>
      <c r="M5" s="83" t="e">
        <f t="shared" si="1"/>
        <v>#REF!</v>
      </c>
      <c r="N5" s="84" t="e">
        <f t="shared" si="1"/>
        <v>#REF!</v>
      </c>
    </row>
    <row r="6" spans="1:14" s="4" customFormat="1" ht="15">
      <c r="A6" s="49" t="s">
        <v>12</v>
      </c>
      <c r="B6" s="9"/>
      <c r="C6" s="10"/>
      <c r="D6" s="10"/>
      <c r="E6" s="50"/>
      <c r="F6" s="10"/>
      <c r="G6" s="10"/>
      <c r="H6" s="10"/>
      <c r="I6" s="10"/>
      <c r="J6" s="10"/>
      <c r="K6" s="10"/>
      <c r="L6" s="10"/>
      <c r="M6" s="85"/>
      <c r="N6" s="86"/>
    </row>
    <row r="7" spans="1:14" s="4" customFormat="1" ht="14.25">
      <c r="A7" s="51" t="s">
        <v>13</v>
      </c>
      <c r="B7" s="9" t="e">
        <f aca="true" t="shared" si="2" ref="B7:N7">B19+B30*B14</f>
        <v>#REF!</v>
      </c>
      <c r="C7" s="9" t="e">
        <f t="shared" si="2"/>
        <v>#REF!</v>
      </c>
      <c r="D7" s="9" t="e">
        <f t="shared" si="2"/>
        <v>#REF!</v>
      </c>
      <c r="E7" s="9" t="e">
        <f t="shared" si="2"/>
        <v>#REF!</v>
      </c>
      <c r="F7" s="9" t="e">
        <f t="shared" si="2"/>
        <v>#REF!</v>
      </c>
      <c r="G7" s="9" t="e">
        <f t="shared" si="2"/>
        <v>#REF!</v>
      </c>
      <c r="H7" s="9" t="e">
        <f t="shared" si="2"/>
        <v>#REF!</v>
      </c>
      <c r="I7" s="9" t="e">
        <f t="shared" si="2"/>
        <v>#REF!</v>
      </c>
      <c r="J7" s="9" t="e">
        <f t="shared" si="2"/>
        <v>#REF!</v>
      </c>
      <c r="K7" s="9" t="e">
        <f t="shared" si="2"/>
        <v>#REF!</v>
      </c>
      <c r="L7" s="9" t="e">
        <f t="shared" si="2"/>
        <v>#REF!</v>
      </c>
      <c r="M7" s="85" t="e">
        <f t="shared" si="2"/>
        <v>#REF!</v>
      </c>
      <c r="N7" s="86" t="e">
        <f t="shared" si="2"/>
        <v>#REF!</v>
      </c>
    </row>
    <row r="8" spans="1:14" s="4" customFormat="1" ht="14.25">
      <c r="A8" s="52" t="s">
        <v>14</v>
      </c>
      <c r="B8" s="11" t="e">
        <f aca="true" t="shared" si="3" ref="B8:N8">B7/B14</f>
        <v>#REF!</v>
      </c>
      <c r="C8" s="11" t="e">
        <f t="shared" si="3"/>
        <v>#REF!</v>
      </c>
      <c r="D8" s="11" t="e">
        <f t="shared" si="3"/>
        <v>#REF!</v>
      </c>
      <c r="E8" s="11" t="e">
        <f t="shared" si="3"/>
        <v>#REF!</v>
      </c>
      <c r="F8" s="11" t="e">
        <f t="shared" si="3"/>
        <v>#REF!</v>
      </c>
      <c r="G8" s="11" t="e">
        <f t="shared" si="3"/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87" t="e">
        <f t="shared" si="3"/>
        <v>#REF!</v>
      </c>
      <c r="N8" s="88" t="e">
        <f t="shared" si="3"/>
        <v>#REF!</v>
      </c>
    </row>
    <row r="9" spans="1:14" s="4" customFormat="1" ht="14.25">
      <c r="A9" s="51" t="s">
        <v>15</v>
      </c>
      <c r="B9" s="9" t="e">
        <f aca="true" t="shared" si="4" ref="B9:N9">B20+B31*B14</f>
        <v>#REF!</v>
      </c>
      <c r="C9" s="9" t="e">
        <f t="shared" si="4"/>
        <v>#REF!</v>
      </c>
      <c r="D9" s="9" t="e">
        <f t="shared" si="4"/>
        <v>#REF!</v>
      </c>
      <c r="E9" s="9" t="e">
        <f t="shared" si="4"/>
        <v>#REF!</v>
      </c>
      <c r="F9" s="9" t="e">
        <f t="shared" si="4"/>
        <v>#REF!</v>
      </c>
      <c r="G9" s="9" t="e">
        <f t="shared" si="4"/>
        <v>#REF!</v>
      </c>
      <c r="H9" s="9" t="e">
        <f t="shared" si="4"/>
        <v>#REF!</v>
      </c>
      <c r="I9" s="9" t="e">
        <f t="shared" si="4"/>
        <v>#REF!</v>
      </c>
      <c r="J9" s="9" t="e">
        <f t="shared" si="4"/>
        <v>#REF!</v>
      </c>
      <c r="K9" s="9" t="e">
        <f t="shared" si="4"/>
        <v>#REF!</v>
      </c>
      <c r="L9" s="9" t="e">
        <f t="shared" si="4"/>
        <v>#REF!</v>
      </c>
      <c r="M9" s="85" t="e">
        <f t="shared" si="4"/>
        <v>#REF!</v>
      </c>
      <c r="N9" s="86" t="e">
        <f t="shared" si="4"/>
        <v>#REF!</v>
      </c>
    </row>
    <row r="10" spans="1:14" s="4" customFormat="1" ht="14.25">
      <c r="A10" s="52" t="s">
        <v>14</v>
      </c>
      <c r="B10" s="11" t="e">
        <f aca="true" t="shared" si="5" ref="B10:N10">B9/B14</f>
        <v>#REF!</v>
      </c>
      <c r="C10" s="11" t="e">
        <f t="shared" si="5"/>
        <v>#REF!</v>
      </c>
      <c r="D10" s="11" t="e">
        <f t="shared" si="5"/>
        <v>#REF!</v>
      </c>
      <c r="E10" s="11" t="e">
        <f t="shared" si="5"/>
        <v>#REF!</v>
      </c>
      <c r="F10" s="11" t="e">
        <f t="shared" si="5"/>
        <v>#REF!</v>
      </c>
      <c r="G10" s="11" t="e">
        <f t="shared" si="5"/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87" t="e">
        <f t="shared" si="5"/>
        <v>#REF!</v>
      </c>
      <c r="N10" s="88" t="e">
        <f t="shared" si="5"/>
        <v>#REF!</v>
      </c>
    </row>
    <row r="11" spans="1:14" s="4" customFormat="1" ht="15">
      <c r="A11" s="49" t="s">
        <v>12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85"/>
      <c r="N11" s="86"/>
    </row>
    <row r="12" spans="1:14" s="4" customFormat="1" ht="28.5">
      <c r="A12" s="53" t="s">
        <v>16</v>
      </c>
      <c r="B12" s="9" t="e">
        <f>B22+B33*B14</f>
        <v>#REF!</v>
      </c>
      <c r="C12" s="9" t="e">
        <f aca="true" t="shared" si="6" ref="C12:N12">C22+C33*C14</f>
        <v>#REF!</v>
      </c>
      <c r="D12" s="9" t="e">
        <f t="shared" si="6"/>
        <v>#REF!</v>
      </c>
      <c r="E12" s="9" t="e">
        <f t="shared" si="6"/>
        <v>#REF!</v>
      </c>
      <c r="F12" s="9" t="e">
        <f t="shared" si="6"/>
        <v>#REF!</v>
      </c>
      <c r="G12" s="9" t="e">
        <f t="shared" si="6"/>
        <v>#REF!</v>
      </c>
      <c r="H12" s="9" t="e">
        <f t="shared" si="6"/>
        <v>#REF!</v>
      </c>
      <c r="I12" s="9" t="e">
        <f t="shared" si="6"/>
        <v>#REF!</v>
      </c>
      <c r="J12" s="9" t="e">
        <f t="shared" si="6"/>
        <v>#REF!</v>
      </c>
      <c r="K12" s="9" t="e">
        <f t="shared" si="6"/>
        <v>#REF!</v>
      </c>
      <c r="L12" s="9" t="e">
        <f t="shared" si="6"/>
        <v>#REF!</v>
      </c>
      <c r="M12" s="85" t="e">
        <f t="shared" si="6"/>
        <v>#REF!</v>
      </c>
      <c r="N12" s="86" t="e">
        <f t="shared" si="6"/>
        <v>#REF!</v>
      </c>
    </row>
    <row r="13" spans="1:14" s="4" customFormat="1" ht="28.5">
      <c r="A13" s="54" t="s">
        <v>17</v>
      </c>
      <c r="B13" s="12" t="e">
        <f>B23+B34*B14</f>
        <v>#REF!</v>
      </c>
      <c r="C13" s="12" t="e">
        <f>C23+C34*C14</f>
        <v>#REF!</v>
      </c>
      <c r="D13" s="12" t="e">
        <f aca="true" t="shared" si="7" ref="D13:N13">D23+D34*D14</f>
        <v>#REF!</v>
      </c>
      <c r="E13" s="12" t="e">
        <f t="shared" si="7"/>
        <v>#REF!</v>
      </c>
      <c r="F13" s="12" t="e">
        <f t="shared" si="7"/>
        <v>#REF!</v>
      </c>
      <c r="G13" s="12" t="e">
        <f t="shared" si="7"/>
        <v>#REF!</v>
      </c>
      <c r="H13" s="12" t="e">
        <f t="shared" si="7"/>
        <v>#REF!</v>
      </c>
      <c r="I13" s="12" t="e">
        <f t="shared" si="7"/>
        <v>#REF!</v>
      </c>
      <c r="J13" s="12" t="e">
        <f t="shared" si="7"/>
        <v>#REF!</v>
      </c>
      <c r="K13" s="12" t="e">
        <f t="shared" si="7"/>
        <v>#REF!</v>
      </c>
      <c r="L13" s="12" t="e">
        <f t="shared" si="7"/>
        <v>#REF!</v>
      </c>
      <c r="M13" s="89" t="e">
        <f t="shared" si="7"/>
        <v>#REF!</v>
      </c>
      <c r="N13" s="90" t="e">
        <f t="shared" si="7"/>
        <v>#REF!</v>
      </c>
    </row>
    <row r="14" spans="1:14" s="2" customFormat="1" ht="17.25" customHeight="1">
      <c r="A14" s="55" t="s">
        <v>18</v>
      </c>
      <c r="B14" s="39">
        <v>4.46</v>
      </c>
      <c r="C14" s="39">
        <v>4.46</v>
      </c>
      <c r="D14" s="39">
        <v>4.46</v>
      </c>
      <c r="E14" s="39">
        <v>4.46</v>
      </c>
      <c r="F14" s="39">
        <v>4.46</v>
      </c>
      <c r="G14" s="39">
        <v>4.46</v>
      </c>
      <c r="H14" s="39">
        <v>4.46</v>
      </c>
      <c r="I14" s="39">
        <v>4.48</v>
      </c>
      <c r="J14" s="39">
        <v>4.48</v>
      </c>
      <c r="K14" s="39">
        <v>4.48</v>
      </c>
      <c r="L14" s="39">
        <v>4.48</v>
      </c>
      <c r="M14" s="39">
        <v>4.48</v>
      </c>
      <c r="N14" s="39">
        <v>4.48</v>
      </c>
    </row>
    <row r="15" s="4" customFormat="1" ht="14.25"/>
    <row r="16" spans="1:14" s="4" customFormat="1" ht="31.5">
      <c r="A16" s="56" t="s">
        <v>19</v>
      </c>
      <c r="B16" s="57" t="e">
        <f>SUM(B19,B20)</f>
        <v>#REF!</v>
      </c>
      <c r="C16" s="58" t="e">
        <f aca="true" t="shared" si="8" ref="C16:N16">C19+C20</f>
        <v>#REF!</v>
      </c>
      <c r="D16" s="58" t="e">
        <f t="shared" si="8"/>
        <v>#REF!</v>
      </c>
      <c r="E16" s="58" t="e">
        <f t="shared" si="8"/>
        <v>#REF!</v>
      </c>
      <c r="F16" s="58" t="e">
        <f t="shared" si="8"/>
        <v>#REF!</v>
      </c>
      <c r="G16" s="58" t="e">
        <f t="shared" si="8"/>
        <v>#REF!</v>
      </c>
      <c r="H16" s="58" t="e">
        <f t="shared" si="8"/>
        <v>#REF!</v>
      </c>
      <c r="I16" s="58" t="e">
        <f t="shared" si="8"/>
        <v>#REF!</v>
      </c>
      <c r="J16" s="58" t="e">
        <f t="shared" si="8"/>
        <v>#REF!</v>
      </c>
      <c r="K16" s="58" t="e">
        <f t="shared" si="8"/>
        <v>#REF!</v>
      </c>
      <c r="L16" s="58" t="e">
        <f t="shared" si="8"/>
        <v>#REF!</v>
      </c>
      <c r="M16" s="91" t="e">
        <f t="shared" si="8"/>
        <v>#REF!</v>
      </c>
      <c r="N16" s="92" t="e">
        <f t="shared" si="8"/>
        <v>#REF!</v>
      </c>
    </row>
    <row r="17" spans="1:15" s="5" customFormat="1" ht="33.75" customHeight="1">
      <c r="A17" s="59" t="s">
        <v>20</v>
      </c>
      <c r="B17" s="60" t="e">
        <f>SUM(C17:N17)</f>
        <v>#REF!</v>
      </c>
      <c r="C17" s="61" t="e">
        <f>#REF!</f>
        <v>#REF!</v>
      </c>
      <c r="D17" s="61" t="e">
        <f>#REF!</f>
        <v>#REF!</v>
      </c>
      <c r="E17" s="61" t="e">
        <f>#REF!</f>
        <v>#REF!</v>
      </c>
      <c r="F17" s="61" t="e">
        <f>#REF!</f>
        <v>#REF!</v>
      </c>
      <c r="G17" s="61" t="e">
        <f>#REF!</f>
        <v>#REF!</v>
      </c>
      <c r="H17" s="61" t="e">
        <f>#REF!</f>
        <v>#REF!</v>
      </c>
      <c r="I17" s="61" t="e">
        <f>#REF!</f>
        <v>#REF!</v>
      </c>
      <c r="J17" s="61" t="e">
        <f>#REF!</f>
        <v>#REF!</v>
      </c>
      <c r="K17" s="61" t="e">
        <f>#REF!</f>
        <v>#REF!</v>
      </c>
      <c r="L17" s="61" t="e">
        <f>#REF!</f>
        <v>#REF!</v>
      </c>
      <c r="M17" s="93" t="e">
        <f>#REF!</f>
        <v>#REF!</v>
      </c>
      <c r="N17" s="94" t="e">
        <f>#REF!</f>
        <v>#REF!</v>
      </c>
      <c r="O17" s="19"/>
    </row>
    <row r="18" spans="1:14" s="4" customFormat="1" ht="15">
      <c r="A18" s="49" t="s">
        <v>12</v>
      </c>
      <c r="B18" s="9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0"/>
      <c r="N18" s="95"/>
    </row>
    <row r="19" spans="1:14" s="4" customFormat="1" ht="14.25">
      <c r="A19" s="51" t="s">
        <v>13</v>
      </c>
      <c r="B19" s="9" t="e">
        <f>SUM(C19:N19)</f>
        <v>#REF!</v>
      </c>
      <c r="C19" s="62" t="e">
        <f>#REF!</f>
        <v>#REF!</v>
      </c>
      <c r="D19" s="62" t="e">
        <f>#REF!</f>
        <v>#REF!</v>
      </c>
      <c r="E19" s="62" t="e">
        <f>#REF!</f>
        <v>#REF!</v>
      </c>
      <c r="F19" s="62" t="e">
        <f>#REF!</f>
        <v>#REF!</v>
      </c>
      <c r="G19" s="62" t="e">
        <f>#REF!</f>
        <v>#REF!</v>
      </c>
      <c r="H19" s="62" t="e">
        <f>#REF!</f>
        <v>#REF!</v>
      </c>
      <c r="I19" s="62" t="e">
        <f>#REF!</f>
        <v>#REF!</v>
      </c>
      <c r="J19" s="62" t="e">
        <f>#REF!</f>
        <v>#REF!</v>
      </c>
      <c r="K19" s="62" t="e">
        <f>#REF!</f>
        <v>#REF!</v>
      </c>
      <c r="L19" s="62" t="e">
        <f>#REF!</f>
        <v>#REF!</v>
      </c>
      <c r="M19" s="96" t="e">
        <f>#REF!</f>
        <v>#REF!</v>
      </c>
      <c r="N19" s="97" t="e">
        <f>#REF!</f>
        <v>#REF!</v>
      </c>
    </row>
    <row r="20" spans="1:14" s="4" customFormat="1" ht="15">
      <c r="A20" s="63" t="s">
        <v>15</v>
      </c>
      <c r="B20" s="9" t="e">
        <f>SUM(C20:N20)</f>
        <v>#REF!</v>
      </c>
      <c r="C20" s="62" t="e">
        <f>#REF!</f>
        <v>#REF!</v>
      </c>
      <c r="D20" s="62" t="e">
        <f>#REF!</f>
        <v>#REF!</v>
      </c>
      <c r="E20" s="62" t="e">
        <f>#REF!</f>
        <v>#REF!</v>
      </c>
      <c r="F20" s="62" t="e">
        <f>#REF!</f>
        <v>#REF!</v>
      </c>
      <c r="G20" s="62" t="e">
        <f>#REF!</f>
        <v>#REF!</v>
      </c>
      <c r="H20" s="62" t="e">
        <f>#REF!</f>
        <v>#REF!</v>
      </c>
      <c r="I20" s="62" t="e">
        <f>#REF!</f>
        <v>#REF!</v>
      </c>
      <c r="J20" s="62" t="e">
        <f>#REF!</f>
        <v>#REF!</v>
      </c>
      <c r="K20" s="62" t="e">
        <f>#REF!</f>
        <v>#REF!</v>
      </c>
      <c r="L20" s="62" t="e">
        <f>#REF!</f>
        <v>#REF!</v>
      </c>
      <c r="M20" s="96" t="e">
        <f>#REF!</f>
        <v>#REF!</v>
      </c>
      <c r="N20" s="97" t="e">
        <f>#REF!</f>
        <v>#REF!</v>
      </c>
    </row>
    <row r="21" spans="1:14" s="4" customFormat="1" ht="15">
      <c r="A21" s="49" t="s">
        <v>12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85"/>
      <c r="N21" s="86"/>
    </row>
    <row r="22" spans="1:14" s="4" customFormat="1" ht="28.5">
      <c r="A22" s="53" t="s">
        <v>21</v>
      </c>
      <c r="B22" s="9" t="e">
        <f>SUM(C22:N22)</f>
        <v>#REF!</v>
      </c>
      <c r="C22" s="10" t="e">
        <f>#REF!+#REF!</f>
        <v>#REF!</v>
      </c>
      <c r="D22" s="10" t="e">
        <f>#REF!+#REF!</f>
        <v>#REF!</v>
      </c>
      <c r="E22" s="10" t="e">
        <f>#REF!+#REF!</f>
        <v>#REF!</v>
      </c>
      <c r="F22" s="10" t="e">
        <f>#REF!+#REF!</f>
        <v>#REF!</v>
      </c>
      <c r="G22" s="10" t="e">
        <f>#REF!+#REF!</f>
        <v>#REF!</v>
      </c>
      <c r="H22" s="10" t="e">
        <f>#REF!+#REF!</f>
        <v>#REF!</v>
      </c>
      <c r="I22" s="10" t="e">
        <f>#REF!+#REF!</f>
        <v>#REF!</v>
      </c>
      <c r="J22" s="10" t="e">
        <f>#REF!+#REF!</f>
        <v>#REF!</v>
      </c>
      <c r="K22" s="10" t="e">
        <f>#REF!+#REF!</f>
        <v>#REF!</v>
      </c>
      <c r="L22" s="10" t="e">
        <f>#REF!+#REF!</f>
        <v>#REF!</v>
      </c>
      <c r="M22" s="85" t="e">
        <f>#REF!+#REF!</f>
        <v>#REF!</v>
      </c>
      <c r="N22" s="86" t="e">
        <f>#REF!+#REF!</f>
        <v>#REF!</v>
      </c>
    </row>
    <row r="23" spans="1:14" s="4" customFormat="1" ht="28.5">
      <c r="A23" s="53" t="s">
        <v>22</v>
      </c>
      <c r="B23" s="9" t="e">
        <f>SUM(C23:N23)</f>
        <v>#REF!</v>
      </c>
      <c r="C23" s="10" t="e">
        <f>#REF!+#REF!</f>
        <v>#REF!</v>
      </c>
      <c r="D23" s="10" t="e">
        <f>#REF!+#REF!</f>
        <v>#REF!</v>
      </c>
      <c r="E23" s="10" t="e">
        <f>#REF!+#REF!</f>
        <v>#REF!</v>
      </c>
      <c r="F23" s="10" t="e">
        <f>#REF!+#REF!</f>
        <v>#REF!</v>
      </c>
      <c r="G23" s="10" t="e">
        <f>#REF!+#REF!</f>
        <v>#REF!</v>
      </c>
      <c r="H23" s="10" t="e">
        <f>#REF!+#REF!</f>
        <v>#REF!</v>
      </c>
      <c r="I23" s="10" t="e">
        <f>#REF!+#REF!</f>
        <v>#REF!</v>
      </c>
      <c r="J23" s="10" t="e">
        <f>#REF!+#REF!</f>
        <v>#REF!</v>
      </c>
      <c r="K23" s="10" t="e">
        <f>#REF!+#REF!</f>
        <v>#REF!</v>
      </c>
      <c r="L23" s="10" t="e">
        <f>#REF!+#REF!</f>
        <v>#REF!</v>
      </c>
      <c r="M23" s="85" t="e">
        <f>#REF!+#REF!</f>
        <v>#REF!</v>
      </c>
      <c r="N23" s="86" t="e">
        <f>#REF!+#REF!</f>
        <v>#REF!</v>
      </c>
    </row>
    <row r="24" spans="1:14" s="4" customFormat="1" ht="28.5">
      <c r="A24" s="64" t="s">
        <v>23</v>
      </c>
      <c r="B24" s="65" t="e">
        <f aca="true" t="shared" si="9" ref="B24:N24">B16/B14</f>
        <v>#REF!</v>
      </c>
      <c r="C24" s="65" t="e">
        <f t="shared" si="9"/>
        <v>#REF!</v>
      </c>
      <c r="D24" s="65" t="e">
        <f t="shared" si="9"/>
        <v>#REF!</v>
      </c>
      <c r="E24" s="65" t="e">
        <f t="shared" si="9"/>
        <v>#REF!</v>
      </c>
      <c r="F24" s="65" t="e">
        <f t="shared" si="9"/>
        <v>#REF!</v>
      </c>
      <c r="G24" s="65" t="e">
        <f t="shared" si="9"/>
        <v>#REF!</v>
      </c>
      <c r="H24" s="65" t="e">
        <f t="shared" si="9"/>
        <v>#REF!</v>
      </c>
      <c r="I24" s="65" t="e">
        <f t="shared" si="9"/>
        <v>#REF!</v>
      </c>
      <c r="J24" s="65" t="e">
        <f t="shared" si="9"/>
        <v>#REF!</v>
      </c>
      <c r="K24" s="65" t="e">
        <f t="shared" si="9"/>
        <v>#REF!</v>
      </c>
      <c r="L24" s="65" t="e">
        <f t="shared" si="9"/>
        <v>#REF!</v>
      </c>
      <c r="M24" s="98" t="e">
        <f t="shared" si="9"/>
        <v>#REF!</v>
      </c>
      <c r="N24" s="99" t="e">
        <f t="shared" si="9"/>
        <v>#REF!</v>
      </c>
    </row>
    <row r="25" spans="1:14" s="2" customFormat="1" ht="18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21"/>
      <c r="M25" s="21"/>
      <c r="N25" s="21"/>
    </row>
    <row r="26" spans="5:14" s="4" customFormat="1" ht="14.25">
      <c r="E26" s="66"/>
      <c r="F26" s="66"/>
      <c r="N26" s="77" t="s">
        <v>14</v>
      </c>
    </row>
    <row r="27" spans="1:14" s="4" customFormat="1" ht="31.5">
      <c r="A27" s="67" t="s">
        <v>24</v>
      </c>
      <c r="B27" s="68" t="e">
        <f>SUM(B30,B31)</f>
        <v>#REF!</v>
      </c>
      <c r="C27" s="69" t="e">
        <f aca="true" t="shared" si="10" ref="C27:N27">C30+C31</f>
        <v>#REF!</v>
      </c>
      <c r="D27" s="46" t="e">
        <f t="shared" si="10"/>
        <v>#REF!</v>
      </c>
      <c r="E27" s="46" t="e">
        <f t="shared" si="10"/>
        <v>#REF!</v>
      </c>
      <c r="F27" s="70" t="e">
        <f t="shared" si="10"/>
        <v>#REF!</v>
      </c>
      <c r="G27" s="70" t="e">
        <f t="shared" si="10"/>
        <v>#REF!</v>
      </c>
      <c r="H27" s="47" t="e">
        <f t="shared" si="10"/>
        <v>#REF!</v>
      </c>
      <c r="I27" s="47" t="e">
        <f t="shared" si="10"/>
        <v>#REF!</v>
      </c>
      <c r="J27" s="47" t="e">
        <f t="shared" si="10"/>
        <v>#REF!</v>
      </c>
      <c r="K27" s="47" t="e">
        <f t="shared" si="10"/>
        <v>#REF!</v>
      </c>
      <c r="L27" s="47" t="e">
        <f t="shared" si="10"/>
        <v>#REF!</v>
      </c>
      <c r="M27" s="81" t="e">
        <f t="shared" si="10"/>
        <v>#REF!</v>
      </c>
      <c r="N27" s="100" t="e">
        <f t="shared" si="10"/>
        <v>#REF!</v>
      </c>
    </row>
    <row r="28" spans="1:14" s="4" customFormat="1" ht="14.25">
      <c r="A28" s="59" t="s">
        <v>25</v>
      </c>
      <c r="B28" s="71"/>
      <c r="C28" s="72"/>
      <c r="D28" s="72"/>
      <c r="E28" s="72"/>
      <c r="F28" s="72"/>
      <c r="G28" s="72"/>
      <c r="H28" s="72">
        <v>1500</v>
      </c>
      <c r="I28" s="101"/>
      <c r="J28" s="72"/>
      <c r="K28" s="72"/>
      <c r="L28" s="72"/>
      <c r="M28" s="102"/>
      <c r="N28" s="103"/>
    </row>
    <row r="29" spans="1:14" s="4" customFormat="1" ht="15">
      <c r="A29" s="49" t="s">
        <v>12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85"/>
      <c r="N29" s="86"/>
    </row>
    <row r="30" spans="1:14" s="4" customFormat="1" ht="14.25">
      <c r="A30" s="51" t="s">
        <v>26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20" t="e">
        <f>#REF!</f>
        <v>#REF!</v>
      </c>
      <c r="N30" s="95" t="e">
        <f>#REF!</f>
        <v>#REF!</v>
      </c>
    </row>
    <row r="31" spans="1:14" s="4" customFormat="1" ht="15">
      <c r="A31" s="63" t="s">
        <v>27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20" t="e">
        <f>#REF!</f>
        <v>#REF!</v>
      </c>
      <c r="N31" s="95" t="e">
        <f>#REF!</f>
        <v>#REF!</v>
      </c>
    </row>
    <row r="32" spans="1:14" s="4" customFormat="1" ht="15">
      <c r="A32" s="49" t="s">
        <v>12</v>
      </c>
      <c r="B32" s="7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85"/>
      <c r="N32" s="86"/>
    </row>
    <row r="33" spans="1:14" s="4" customFormat="1" ht="28.5">
      <c r="A33" s="53" t="s">
        <v>28</v>
      </c>
      <c r="B33" s="10" t="e">
        <f>#REF!</f>
        <v>#REF!</v>
      </c>
      <c r="C33" s="10" t="e">
        <f>#REF!</f>
        <v>#REF!</v>
      </c>
      <c r="D33" s="10" t="e">
        <f>#REF!</f>
        <v>#REF!</v>
      </c>
      <c r="E33" s="10" t="e">
        <f>#REF!</f>
        <v>#REF!</v>
      </c>
      <c r="F33" s="10" t="e">
        <f>#REF!</f>
        <v>#REF!</v>
      </c>
      <c r="G33" s="10" t="e">
        <f>#REF!</f>
        <v>#REF!</v>
      </c>
      <c r="H33" s="10" t="e">
        <f>#REF!</f>
        <v>#REF!</v>
      </c>
      <c r="I33" s="10" t="e">
        <f>#REF!</f>
        <v>#REF!</v>
      </c>
      <c r="J33" s="10" t="e">
        <f>#REF!</f>
        <v>#REF!</v>
      </c>
      <c r="K33" s="10" t="e">
        <f>#REF!</f>
        <v>#REF!</v>
      </c>
      <c r="L33" s="10" t="e">
        <f>#REF!</f>
        <v>#REF!</v>
      </c>
      <c r="M33" s="85" t="e">
        <f>#REF!</f>
        <v>#REF!</v>
      </c>
      <c r="N33" s="86" t="e">
        <f>#REF!</f>
        <v>#REF!</v>
      </c>
    </row>
    <row r="34" spans="1:14" s="4" customFormat="1" ht="28.5">
      <c r="A34" s="54" t="s">
        <v>29</v>
      </c>
      <c r="B34" s="74" t="e">
        <f>#REF!</f>
        <v>#REF!</v>
      </c>
      <c r="C34" s="74" t="e">
        <f>#REF!</f>
        <v>#REF!</v>
      </c>
      <c r="D34" s="74" t="e">
        <f>#REF!</f>
        <v>#REF!</v>
      </c>
      <c r="E34" s="74" t="e">
        <f>#REF!</f>
        <v>#REF!</v>
      </c>
      <c r="F34" s="74" t="e">
        <f>#REF!</f>
        <v>#REF!</v>
      </c>
      <c r="G34" s="74" t="e">
        <f>#REF!</f>
        <v>#REF!</v>
      </c>
      <c r="H34" s="74" t="e">
        <f>#REF!</f>
        <v>#REF!</v>
      </c>
      <c r="I34" s="74" t="e">
        <f>#REF!</f>
        <v>#REF!</v>
      </c>
      <c r="J34" s="74" t="e">
        <f>#REF!</f>
        <v>#REF!</v>
      </c>
      <c r="K34" s="74" t="e">
        <f>#REF!</f>
        <v>#REF!</v>
      </c>
      <c r="L34" s="74" t="e">
        <f>#REF!</f>
        <v>#REF!</v>
      </c>
      <c r="M34" s="89" t="e">
        <f>#REF!</f>
        <v>#REF!</v>
      </c>
      <c r="N34" s="90" t="e">
        <f>#REF!</f>
        <v>#REF!</v>
      </c>
    </row>
    <row r="35" spans="1:14" s="4" customFormat="1" ht="12.75" customHeight="1">
      <c r="A35" s="2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75" t="s">
        <v>30</v>
      </c>
      <c r="B36" s="76"/>
      <c r="C36" s="76"/>
      <c r="D36" s="76"/>
      <c r="E36" s="76"/>
      <c r="F36" s="76"/>
      <c r="G36" s="76"/>
      <c r="H36" s="76"/>
      <c r="I36" s="76"/>
      <c r="J36" s="1"/>
      <c r="K36" s="1"/>
      <c r="L36" s="1"/>
      <c r="M36" s="1"/>
      <c r="N36" s="1"/>
    </row>
    <row r="37" spans="1:4" ht="12.75">
      <c r="A37" s="18"/>
      <c r="B37" s="3"/>
      <c r="C37" s="3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07" t="s">
        <v>32</v>
      </c>
      <c r="B68" s="107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09" t="s">
        <v>45</v>
      </c>
      <c r="B69" s="109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09" t="s">
        <v>46</v>
      </c>
      <c r="B70" s="109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09" t="s">
        <v>47</v>
      </c>
      <c r="B71" s="109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09" t="s">
        <v>48</v>
      </c>
      <c r="B72" s="109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09" t="s">
        <v>49</v>
      </c>
      <c r="B73" s="109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09" t="s">
        <v>50</v>
      </c>
      <c r="B74" s="109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09" t="s">
        <v>51</v>
      </c>
      <c r="B75" s="109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09" t="s">
        <v>52</v>
      </c>
      <c r="B76" s="109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09" t="s">
        <v>53</v>
      </c>
      <c r="B77" s="109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09" t="s">
        <v>54</v>
      </c>
      <c r="B78" s="109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09" t="s">
        <v>55</v>
      </c>
      <c r="B79" s="109"/>
      <c r="C79" s="109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09" t="s">
        <v>56</v>
      </c>
      <c r="B80" s="109"/>
      <c r="C80" s="109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09" t="s">
        <v>57</v>
      </c>
      <c r="B81" s="109"/>
      <c r="C81" s="109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09" t="s">
        <v>58</v>
      </c>
      <c r="B82" s="109"/>
      <c r="C82" s="109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09" t="s">
        <v>59</v>
      </c>
      <c r="B83" s="109"/>
      <c r="C83" s="109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09" t="s">
        <v>60</v>
      </c>
      <c r="B84" s="109"/>
      <c r="C84" s="109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09" t="s">
        <v>61</v>
      </c>
      <c r="B85" s="109"/>
      <c r="C85" s="109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08" t="s">
        <v>62</v>
      </c>
      <c r="B86" s="108"/>
      <c r="C86" s="108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08" t="s">
        <v>63</v>
      </c>
      <c r="B87" s="108"/>
      <c r="C87" s="108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08" t="s">
        <v>64</v>
      </c>
      <c r="B88" s="108"/>
      <c r="C88" s="108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08" t="s">
        <v>65</v>
      </c>
      <c r="B89" s="108"/>
      <c r="C89" s="108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" customFormat="1" ht="12.75" customHeight="1">
      <c r="A90" s="106"/>
      <c r="B90" s="106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3" customFormat="1" ht="12.75" customHeight="1">
      <c r="A92" s="107" t="s">
        <v>67</v>
      </c>
      <c r="B92" s="107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08" t="s">
        <v>68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view="pageBreakPreview" zoomScale="90" zoomScaleNormal="75" zoomScaleSheetLayoutView="90" zoomScalePageLayoutView="0" workbookViewId="0" topLeftCell="A1">
      <selection activeCell="B2" sqref="B2"/>
    </sheetView>
  </sheetViews>
  <sheetFormatPr defaultColWidth="9.140625" defaultRowHeight="12.75"/>
  <cols>
    <col min="1" max="1" width="64.421875" style="115" customWidth="1"/>
    <col min="2" max="2" width="15.421875" style="115" customWidth="1"/>
    <col min="3" max="3" width="12.28125" style="114" bestFit="1" customWidth="1"/>
    <col min="4" max="6" width="12.57421875" style="114" bestFit="1" customWidth="1"/>
    <col min="7" max="7" width="11.140625" style="114" bestFit="1" customWidth="1"/>
    <col min="8" max="8" width="12.57421875" style="114" bestFit="1" customWidth="1"/>
    <col min="9" max="9" width="11.140625" style="114" bestFit="1" customWidth="1"/>
    <col min="10" max="10" width="12.28125" style="114" bestFit="1" customWidth="1"/>
    <col min="11" max="11" width="13.28125" style="114" bestFit="1" customWidth="1"/>
    <col min="12" max="12" width="12.57421875" style="114" bestFit="1" customWidth="1"/>
    <col min="13" max="13" width="12.00390625" style="114" bestFit="1" customWidth="1"/>
    <col min="14" max="14" width="12.57421875" style="114" bestFit="1" customWidth="1"/>
    <col min="15" max="18" width="10.421875" style="115" bestFit="1" customWidth="1"/>
    <col min="19" max="20" width="9.28125" style="115" bestFit="1" customWidth="1"/>
    <col min="21" max="16384" width="9.140625" style="115" customWidth="1"/>
  </cols>
  <sheetData>
    <row r="1" spans="1:11" ht="45.75" customHeight="1">
      <c r="A1" s="104" t="s">
        <v>87</v>
      </c>
      <c r="B1" s="112"/>
      <c r="C1" s="112"/>
      <c r="D1" s="112"/>
      <c r="E1" s="112"/>
      <c r="F1" s="112"/>
      <c r="G1" s="112"/>
      <c r="H1" s="112"/>
      <c r="I1" s="113"/>
      <c r="J1" s="113"/>
      <c r="K1" s="113"/>
    </row>
    <row r="2" spans="1:14" ht="27.75" customHeight="1" thickBot="1">
      <c r="A2" s="116"/>
      <c r="N2" s="117" t="s">
        <v>88</v>
      </c>
    </row>
    <row r="3" spans="1:14" s="122" customFormat="1" ht="45.75" customHeight="1" thickBot="1">
      <c r="A3" s="118" t="s">
        <v>2</v>
      </c>
      <c r="B3" s="119" t="s">
        <v>89</v>
      </c>
      <c r="C3" s="120" t="s">
        <v>74</v>
      </c>
      <c r="D3" s="120" t="s">
        <v>75</v>
      </c>
      <c r="E3" s="120" t="s">
        <v>76</v>
      </c>
      <c r="F3" s="120" t="s">
        <v>77</v>
      </c>
      <c r="G3" s="120" t="s">
        <v>78</v>
      </c>
      <c r="H3" s="120" t="s">
        <v>79</v>
      </c>
      <c r="I3" s="120" t="s">
        <v>80</v>
      </c>
      <c r="J3" s="120" t="s">
        <v>73</v>
      </c>
      <c r="K3" s="120" t="s">
        <v>81</v>
      </c>
      <c r="L3" s="120" t="s">
        <v>82</v>
      </c>
      <c r="M3" s="120" t="s">
        <v>83</v>
      </c>
      <c r="N3" s="121" t="s">
        <v>84</v>
      </c>
    </row>
    <row r="4" spans="1:21" s="122" customFormat="1" ht="37.5" customHeight="1">
      <c r="A4" s="33" t="s">
        <v>69</v>
      </c>
      <c r="B4" s="40">
        <v>131782.73922333334</v>
      </c>
      <c r="C4" s="40">
        <v>4631.292333333334</v>
      </c>
      <c r="D4" s="40">
        <v>10947.868333333336</v>
      </c>
      <c r="E4" s="40">
        <v>4433.468333333333</v>
      </c>
      <c r="F4" s="40">
        <v>17846.611333333334</v>
      </c>
      <c r="G4" s="40">
        <v>3260.5063333333333</v>
      </c>
      <c r="H4" s="40">
        <v>15637.200693333334</v>
      </c>
      <c r="I4" s="40">
        <v>6682.907753333333</v>
      </c>
      <c r="J4" s="40">
        <v>9255.807973333332</v>
      </c>
      <c r="K4" s="40">
        <v>15757.068873333334</v>
      </c>
      <c r="L4" s="40">
        <v>17484.10583333333</v>
      </c>
      <c r="M4" s="40">
        <v>11459.630493333334</v>
      </c>
      <c r="N4" s="105">
        <v>14386.270936666668</v>
      </c>
      <c r="P4" s="123"/>
      <c r="Q4" s="123"/>
      <c r="R4" s="123"/>
      <c r="S4" s="123"/>
      <c r="T4" s="123"/>
      <c r="U4" s="123"/>
    </row>
    <row r="5" spans="1:21" s="122" customFormat="1" ht="23.25" customHeight="1">
      <c r="A5" s="34" t="s">
        <v>12</v>
      </c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6"/>
      <c r="P5" s="123"/>
      <c r="Q5" s="123"/>
      <c r="R5" s="123"/>
      <c r="S5" s="123"/>
      <c r="T5" s="123"/>
      <c r="U5" s="123"/>
    </row>
    <row r="6" spans="1:23" s="122" customFormat="1" ht="23.25" customHeight="1">
      <c r="A6" s="36" t="s">
        <v>70</v>
      </c>
      <c r="B6" s="124">
        <v>102950.49930333334</v>
      </c>
      <c r="C6" s="125">
        <v>1686.7016666666666</v>
      </c>
      <c r="D6" s="125">
        <v>6673.835666666668</v>
      </c>
      <c r="E6" s="125">
        <v>2668.7216666666664</v>
      </c>
      <c r="F6" s="125">
        <v>14508.351666666667</v>
      </c>
      <c r="G6" s="125">
        <v>1678.0816666666667</v>
      </c>
      <c r="H6" s="125">
        <v>14218.910066666667</v>
      </c>
      <c r="I6" s="125">
        <v>3533.9056666666665</v>
      </c>
      <c r="J6" s="125">
        <v>8115.0375466666665</v>
      </c>
      <c r="K6" s="125">
        <v>12992.089546666666</v>
      </c>
      <c r="L6" s="125">
        <v>13586.241186666664</v>
      </c>
      <c r="M6" s="125">
        <v>9859.597826666668</v>
      </c>
      <c r="N6" s="126">
        <v>13429.025130000002</v>
      </c>
      <c r="O6" s="123"/>
      <c r="P6" s="123"/>
      <c r="Q6" s="123"/>
      <c r="R6" s="123"/>
      <c r="S6" s="123"/>
      <c r="T6" s="123"/>
      <c r="U6" s="123"/>
      <c r="V6" s="123"/>
      <c r="W6" s="123"/>
    </row>
    <row r="7" spans="1:23" s="122" customFormat="1" ht="21" customHeight="1" thickBot="1">
      <c r="A7" s="37" t="s">
        <v>85</v>
      </c>
      <c r="B7" s="127">
        <v>28832.23992</v>
      </c>
      <c r="C7" s="125">
        <v>2944.590666666667</v>
      </c>
      <c r="D7" s="125">
        <v>4274.032666666667</v>
      </c>
      <c r="E7" s="125">
        <v>1764.746666666667</v>
      </c>
      <c r="F7" s="125">
        <v>3338.259666666667</v>
      </c>
      <c r="G7" s="125">
        <v>1582.4246666666666</v>
      </c>
      <c r="H7" s="125">
        <v>1418.2906266666666</v>
      </c>
      <c r="I7" s="125">
        <v>3149.0020866666664</v>
      </c>
      <c r="J7" s="125">
        <v>1140.7704266666665</v>
      </c>
      <c r="K7" s="125">
        <v>2764.9793266666666</v>
      </c>
      <c r="L7" s="125">
        <v>3897.864646666667</v>
      </c>
      <c r="M7" s="125">
        <v>1600.032666666667</v>
      </c>
      <c r="N7" s="126">
        <v>957.2458066666667</v>
      </c>
      <c r="P7" s="123"/>
      <c r="Q7" s="123"/>
      <c r="R7" s="123"/>
      <c r="S7" s="123"/>
      <c r="T7" s="123"/>
      <c r="U7" s="123"/>
      <c r="V7" s="123"/>
      <c r="W7" s="123"/>
    </row>
    <row r="8" spans="1:23" s="122" customFormat="1" ht="16.5" thickBot="1">
      <c r="A8" s="13" t="s">
        <v>19</v>
      </c>
      <c r="B8" s="128">
        <v>106619.67922333334</v>
      </c>
      <c r="C8" s="128">
        <v>2740.6523333333334</v>
      </c>
      <c r="D8" s="128">
        <v>7650.158333333335</v>
      </c>
      <c r="E8" s="128">
        <v>3169.088333333333</v>
      </c>
      <c r="F8" s="128">
        <v>16596.161333333333</v>
      </c>
      <c r="G8" s="128">
        <v>1988.6963333333333</v>
      </c>
      <c r="H8" s="128">
        <v>14134.450693333332</v>
      </c>
      <c r="I8" s="128">
        <v>4902.837753333333</v>
      </c>
      <c r="J8" s="128">
        <v>5561.587973333333</v>
      </c>
      <c r="K8" s="128">
        <v>12047.568873333332</v>
      </c>
      <c r="L8" s="128">
        <v>15660.83583333333</v>
      </c>
      <c r="M8" s="128">
        <v>10460.820493333335</v>
      </c>
      <c r="N8" s="129">
        <v>11706.820936666669</v>
      </c>
      <c r="O8" s="123"/>
      <c r="P8" s="123"/>
      <c r="Q8" s="123"/>
      <c r="R8" s="123"/>
      <c r="S8" s="123"/>
      <c r="T8" s="123"/>
      <c r="U8" s="123"/>
      <c r="V8" s="123"/>
      <c r="W8" s="123"/>
    </row>
    <row r="9" spans="1:14" s="122" customFormat="1" ht="15.75">
      <c r="A9" s="35" t="s">
        <v>12</v>
      </c>
      <c r="B9" s="130"/>
      <c r="C9" s="131"/>
      <c r="D9" s="131"/>
      <c r="E9" s="131"/>
      <c r="F9" s="132"/>
      <c r="G9" s="132"/>
      <c r="H9" s="132"/>
      <c r="I9" s="132"/>
      <c r="J9" s="132"/>
      <c r="K9" s="132"/>
      <c r="L9" s="133"/>
      <c r="M9" s="133"/>
      <c r="N9" s="134"/>
    </row>
    <row r="10" spans="1:18" s="122" customFormat="1" ht="20.25" customHeight="1">
      <c r="A10" s="36" t="s">
        <v>71</v>
      </c>
      <c r="B10" s="124">
        <v>89484.46930333333</v>
      </c>
      <c r="C10" s="125">
        <v>544.6116666666667</v>
      </c>
      <c r="D10" s="125">
        <v>4765.195666666667</v>
      </c>
      <c r="E10" s="125">
        <v>2557.3516666666665</v>
      </c>
      <c r="F10" s="125">
        <v>14421.681666666667</v>
      </c>
      <c r="G10" s="125">
        <v>1465.8216666666667</v>
      </c>
      <c r="H10" s="125">
        <v>13088.210066666667</v>
      </c>
      <c r="I10" s="125">
        <v>3245.125666666667</v>
      </c>
      <c r="J10" s="125">
        <v>5172.717546666667</v>
      </c>
      <c r="K10" s="125">
        <v>10454.089546666666</v>
      </c>
      <c r="L10" s="125">
        <v>13028.971186666664</v>
      </c>
      <c r="M10" s="125">
        <v>9451.657826666667</v>
      </c>
      <c r="N10" s="126">
        <v>11289.035130000002</v>
      </c>
      <c r="O10" s="123"/>
      <c r="P10" s="123"/>
      <c r="Q10" s="123"/>
      <c r="R10" s="123"/>
    </row>
    <row r="11" spans="1:18" s="122" customFormat="1" ht="21" customHeight="1" thickBot="1">
      <c r="A11" s="37" t="s">
        <v>86</v>
      </c>
      <c r="B11" s="127">
        <v>17135.209919999998</v>
      </c>
      <c r="C11" s="125">
        <v>2196.0406666666668</v>
      </c>
      <c r="D11" s="125">
        <v>2884.962666666667</v>
      </c>
      <c r="E11" s="125">
        <v>611.7366666666668</v>
      </c>
      <c r="F11" s="125">
        <v>2174.4796666666666</v>
      </c>
      <c r="G11" s="125">
        <v>522.8746666666666</v>
      </c>
      <c r="H11" s="125">
        <v>1046.2406266666667</v>
      </c>
      <c r="I11" s="125">
        <v>1657.7120866666664</v>
      </c>
      <c r="J11" s="125">
        <v>388.8704266666666</v>
      </c>
      <c r="K11" s="125">
        <v>1593.4793266666663</v>
      </c>
      <c r="L11" s="125">
        <v>2631.864646666667</v>
      </c>
      <c r="M11" s="125">
        <v>1009.162666666667</v>
      </c>
      <c r="N11" s="126">
        <v>417.78580666666664</v>
      </c>
      <c r="O11" s="123"/>
      <c r="P11" s="123"/>
      <c r="Q11" s="123"/>
      <c r="R11" s="123"/>
    </row>
    <row r="12" spans="1:14" s="122" customFormat="1" ht="16.5" thickBot="1">
      <c r="A12" s="13" t="s">
        <v>24</v>
      </c>
      <c r="B12" s="135">
        <v>25163.06</v>
      </c>
      <c r="C12" s="135">
        <v>1890.6399999999999</v>
      </c>
      <c r="D12" s="135">
        <v>3297.71</v>
      </c>
      <c r="E12" s="135">
        <v>1264.38</v>
      </c>
      <c r="F12" s="135">
        <v>1250.45</v>
      </c>
      <c r="G12" s="135">
        <v>1271.81</v>
      </c>
      <c r="H12" s="135">
        <v>1502.75</v>
      </c>
      <c r="I12" s="135">
        <v>1780.07</v>
      </c>
      <c r="J12" s="135">
        <v>3694.22</v>
      </c>
      <c r="K12" s="135">
        <v>3709.5</v>
      </c>
      <c r="L12" s="135">
        <v>1823.27</v>
      </c>
      <c r="M12" s="135">
        <v>998.8100000000002</v>
      </c>
      <c r="N12" s="136">
        <v>2679.4500000000003</v>
      </c>
    </row>
    <row r="13" spans="1:14" s="122" customFormat="1" ht="15.75">
      <c r="A13" s="35" t="s">
        <v>12</v>
      </c>
      <c r="B13" s="130"/>
      <c r="C13" s="131"/>
      <c r="D13" s="131"/>
      <c r="E13" s="131"/>
      <c r="F13" s="131"/>
      <c r="G13" s="131"/>
      <c r="H13" s="131"/>
      <c r="I13" s="131"/>
      <c r="J13" s="131"/>
      <c r="K13" s="131"/>
      <c r="L13" s="137"/>
      <c r="M13" s="137"/>
      <c r="N13" s="138"/>
    </row>
    <row r="14" spans="1:14" s="122" customFormat="1" ht="19.5" customHeight="1">
      <c r="A14" s="36" t="s">
        <v>72</v>
      </c>
      <c r="B14" s="124">
        <v>13466.029999999999</v>
      </c>
      <c r="C14" s="125">
        <v>1142.09</v>
      </c>
      <c r="D14" s="125">
        <v>1908.6399999999999</v>
      </c>
      <c r="E14" s="125">
        <v>111.37</v>
      </c>
      <c r="F14" s="125">
        <v>86.67</v>
      </c>
      <c r="G14" s="125">
        <v>212.26</v>
      </c>
      <c r="H14" s="125">
        <v>1130.7</v>
      </c>
      <c r="I14" s="125">
        <v>288.78</v>
      </c>
      <c r="J14" s="125">
        <v>2942.3199999999997</v>
      </c>
      <c r="K14" s="125">
        <v>2538</v>
      </c>
      <c r="L14" s="125">
        <v>557.27</v>
      </c>
      <c r="M14" s="125">
        <v>407.94000000000005</v>
      </c>
      <c r="N14" s="126">
        <v>2139.9900000000002</v>
      </c>
    </row>
    <row r="15" spans="1:14" s="122" customFormat="1" ht="22.5" customHeight="1" thickBot="1">
      <c r="A15" s="38" t="s">
        <v>86</v>
      </c>
      <c r="B15" s="139">
        <v>11697.030000000002</v>
      </c>
      <c r="C15" s="140">
        <v>748.55</v>
      </c>
      <c r="D15" s="140">
        <v>1389.07</v>
      </c>
      <c r="E15" s="140">
        <v>1153.01</v>
      </c>
      <c r="F15" s="140">
        <v>1163.78</v>
      </c>
      <c r="G15" s="140">
        <v>1059.55</v>
      </c>
      <c r="H15" s="140">
        <v>372.05</v>
      </c>
      <c r="I15" s="140">
        <v>1491.29</v>
      </c>
      <c r="J15" s="140">
        <v>751.9</v>
      </c>
      <c r="K15" s="140">
        <v>1171.5</v>
      </c>
      <c r="L15" s="140">
        <v>1266</v>
      </c>
      <c r="M15" s="140">
        <v>590.8700000000001</v>
      </c>
      <c r="N15" s="141">
        <v>539.46</v>
      </c>
    </row>
    <row r="16" spans="1:14" ht="20.25" customHeight="1">
      <c r="A16" s="142" t="s">
        <v>90</v>
      </c>
      <c r="B16" s="142"/>
      <c r="C16" s="142"/>
      <c r="D16" s="142"/>
      <c r="E16" s="142"/>
      <c r="F16" s="142"/>
      <c r="G16" s="143"/>
      <c r="H16" s="143"/>
      <c r="I16" s="143"/>
      <c r="J16" s="143"/>
      <c r="K16" s="143"/>
      <c r="L16" s="143"/>
      <c r="M16" s="143"/>
      <c r="N16" s="143"/>
    </row>
    <row r="17" spans="1:14" s="145" customFormat="1" ht="18.75" customHeight="1">
      <c r="A17" s="144" t="s">
        <v>91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</row>
    <row r="18" spans="2:14" ht="12.75"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ht="12.75">
      <c r="A19" s="147"/>
    </row>
  </sheetData>
  <sheetProtection/>
  <mergeCells count="2">
    <mergeCell ref="B1:H1"/>
    <mergeCell ref="A17:N17"/>
  </mergeCells>
  <printOptions/>
  <pageMargins left="0.5905511811023623" right="0.5118110236220472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ANCA C</cp:lastModifiedBy>
  <cp:lastPrinted>2023-07-14T05:09:36Z</cp:lastPrinted>
  <dcterms:created xsi:type="dcterms:W3CDTF">2015-04-24T09:04:58Z</dcterms:created>
  <dcterms:modified xsi:type="dcterms:W3CDTF">2023-07-14T05:09:39Z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