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<sst xmlns="http://schemas.openxmlformats.org/spreadsheetml/2006/main" count="108" uniqueCount="92">
  <si>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</si>
  <si>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</si>
  <si>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</si>
  <si>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</si>
  <si>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</si>
  <si>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</si>
  <si>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</si>
  <si>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</si>
  <si>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</si>
  <si>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</si>
  <si>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</si>
  <si>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</si>
  <si>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</si>
  <si>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</si>
  <si>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</si>
  <si>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</si>
  <si>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</si>
  <si>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</si>
  <si>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</si>
  <si>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</si>
  <si>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</si>
  <si>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</si>
  <si>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</si>
  <si>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</si>
  <si>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</si>
  <si>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</si>
  <si>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</si>
  <si>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</si>
  <si>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</si>
  <si>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</si>
  <si>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</si>
  <si>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</si>
  <si>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</si>
  <si>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</si>
  <si>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</si>
  <si>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</si>
  <si>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</si>
  <si>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</si>
  <si>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</si>
  <si>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</si>
  <si>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</si>
  <si>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</si>
  <si>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</si>
  <si>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</si>
  <si>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</si>
  <si>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</si>
  <si>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</si>
  <si>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</si>
  <si>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</si>
  <si>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</si>
  <si>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</si>
  <si>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</si>
  <si>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</si>
  <si>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</si>
  <si>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</si>
  <si>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</si>
  <si>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</si>
  <si>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</si>
  <si>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</si>
  <si>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</si>
  <si>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</si>
  <si>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</si>
  <si>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</si>
  <si>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</si>
  <si>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</si>
  <si>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</si>
  <si>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</si>
  <si>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</si>
  <si>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</si>
  <si>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</si>
  <si>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</si>
  <si>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</si>
  <si>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</si>
  <si>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</si>
  <si>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</si>
  <si>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</si>
  <si>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</si>
  <si>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</si>
  <si>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</si>
  <si>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</si>
  <si>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</si>
  <si>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</si>
  <si>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</si>
  <si>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</si>
  <si>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</si>
  <si>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</si>
  <si>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</si>
  <si>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</si>
  <si>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</si>
  <si>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</si>
  <si>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August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</si>
  <si>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august- decembrie 2023, proiecție pe baza datoriei contractate la 31.07.2023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</si>
</sst>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At val="0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3:14" ht="12.75">
      <c r="C2" s="1"/>
      <c r="D2" s="9"/>
      <c r="J2" s="1"/>
      <c r="K2" s="9"/>
      <c r="N2" s="80" t="s">
        <v>1</v>
      </c>
    </row>
    <row r="3" spans="1:14" s="6" customFormat="1" ht="45.75" customHeight="1">
      <c r="A3" s="44" t="s">
        <v>2</v>
      </c>
      <c r="B3" s="45" t="s">
        <v>3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7" t="s">
        <v>10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 t="shared" si="0"/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1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52" t="s">
        <v>12</v>
      </c>
      <c r="B6" s="11"/>
      <c r="C6" s="12"/>
      <c r="D6" s="12"/>
      <c r="E6" s="53"/>
      <c r="F6" s="12"/>
      <c r="G6" s="12"/>
      <c r="H6" s="12"/>
      <c r="I6" s="12"/>
      <c r="J6" s="12"/>
      <c r="K6" s="12"/>
      <c r="L6" s="12"/>
      <c r="M6" s="88"/>
      <c r="N6" s="89"/>
    </row>
    <row r="7" spans="1:14" s="6" customFormat="1" ht="14.25">
      <c r="A7" s="54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8" t="e">
        <f t="shared" si="2"/>
        <v>#REF!</v>
      </c>
      <c r="N7" s="89" t="e">
        <f t="shared" si="2"/>
        <v>#REF!</v>
      </c>
    </row>
    <row r="8" spans="1:14" s="6" customFormat="1" ht="14.25">
      <c r="A8" s="55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90" t="e">
        <f t="shared" si="3"/>
        <v>#REF!</v>
      </c>
      <c r="N8" s="91" t="e">
        <f t="shared" si="3"/>
        <v>#REF!</v>
      </c>
    </row>
    <row r="9" spans="1:14" s="6" customFormat="1" ht="14.25">
      <c r="A9" s="54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8" t="e">
        <f t="shared" si="4"/>
        <v>#REF!</v>
      </c>
      <c r="N9" s="89" t="e">
        <f t="shared" si="4"/>
        <v>#REF!</v>
      </c>
    </row>
    <row r="10" spans="1:14" s="6" customFormat="1" ht="14.25">
      <c r="A10" s="55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90" t="e">
        <f t="shared" si="5"/>
        <v>#REF!</v>
      </c>
      <c r="N10" s="91" t="e">
        <f t="shared" si="5"/>
        <v>#REF!</v>
      </c>
    </row>
    <row r="11" spans="1:14" s="6" customFormat="1" ht="15">
      <c r="A11" s="52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8"/>
      <c r="N11" s="89"/>
    </row>
    <row r="12" spans="1:14" s="6" customFormat="1" ht="28.5">
      <c r="A12" s="56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8" t="e">
        <f t="shared" si="6"/>
        <v>#REF!</v>
      </c>
      <c r="N12" s="89" t="e">
        <f t="shared" si="6"/>
        <v>#REF!</v>
      </c>
    </row>
    <row r="13" spans="1:14" s="6" customFormat="1" ht="28.5">
      <c r="A13" s="57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2" t="e">
        <f t="shared" si="7"/>
        <v>#REF!</v>
      </c>
      <c r="N13" s="93" t="e">
        <f t="shared" si="7"/>
        <v>#REF!</v>
      </c>
    </row>
    <row r="14" spans="1:14" s="2" customFormat="1" ht="17.25" customHeight="1">
      <c r="A14" s="58" t="s">
        <v>18</v>
      </c>
      <c r="B14" s="42">
        <v>4.46</v>
      </c>
      <c r="C14" s="42">
        <v>4.46</v>
      </c>
      <c r="D14" s="42">
        <v>4.46</v>
      </c>
      <c r="E14" s="42">
        <v>4.46</v>
      </c>
      <c r="F14" s="42">
        <v>4.46</v>
      </c>
      <c r="G14" s="42">
        <v>4.46</v>
      </c>
      <c r="H14" s="42">
        <v>4.46</v>
      </c>
      <c r="I14" s="42">
        <v>4.48</v>
      </c>
      <c r="J14" s="42">
        <v>4.48</v>
      </c>
      <c r="K14" s="42">
        <v>4.48</v>
      </c>
      <c r="L14" s="42">
        <v>4.48</v>
      </c>
      <c r="M14" s="42">
        <v>4.48</v>
      </c>
      <c r="N14" s="42">
        <v>4.48</v>
      </c>
    </row>
    <row r="15" s="6" customFormat="1" ht="14.25"/>
    <row r="16" spans="1:14" s="6" customFormat="1" ht="31.5">
      <c r="A16" s="59" t="s">
        <v>19</v>
      </c>
      <c r="B16" s="60" t="e">
        <f>SUM(B19,B20)</f>
        <v>#REF!</v>
      </c>
      <c r="C16" s="61" t="e">
        <f aca="true" t="shared" si="8" ref="C16:N16">C19+C20</f>
        <v>#REF!</v>
      </c>
      <c r="D16" s="61" t="e">
        <f t="shared" si="8"/>
        <v>#REF!</v>
      </c>
      <c r="E16" s="61" t="e">
        <f t="shared" si="8"/>
        <v>#REF!</v>
      </c>
      <c r="F16" s="61" t="e">
        <f t="shared" si="8"/>
        <v>#REF!</v>
      </c>
      <c r="G16" s="61" t="e">
        <f t="shared" si="8"/>
        <v>#REF!</v>
      </c>
      <c r="H16" s="61" t="e">
        <f t="shared" si="8"/>
        <v>#REF!</v>
      </c>
      <c r="I16" s="61" t="e">
        <f t="shared" si="8"/>
        <v>#REF!</v>
      </c>
      <c r="J16" s="61" t="e">
        <f t="shared" si="8"/>
        <v>#REF!</v>
      </c>
      <c r="K16" s="61" t="e">
        <f t="shared" si="8"/>
        <v>#REF!</v>
      </c>
      <c r="L16" s="61" t="e">
        <f t="shared" si="8"/>
        <v>#REF!</v>
      </c>
      <c r="M16" s="94" t="e">
        <f t="shared" si="8"/>
        <v>#REF!</v>
      </c>
      <c r="N16" s="95" t="e">
        <f t="shared" si="8"/>
        <v>#REF!</v>
      </c>
    </row>
    <row r="17" spans="1:15" s="7" customFormat="1" ht="33.75" customHeight="1">
      <c r="A17" s="62" t="s">
        <v>20</v>
      </c>
      <c r="B17" s="63" t="e">
        <f>SUM(C17:N17)</f>
        <v>#REF!</v>
      </c>
      <c r="C17" s="64" t="e">
        <f>#REF!</f>
        <v>#REF!</v>
      </c>
      <c r="D17" s="64" t="e">
        <f>#REF!</f>
        <v>#REF!</v>
      </c>
      <c r="E17" s="64" t="e">
        <f>#REF!</f>
        <v>#REF!</v>
      </c>
      <c r="F17" s="64" t="e">
        <f>#REF!</f>
        <v>#REF!</v>
      </c>
      <c r="G17" s="64" t="e">
        <f>#REF!</f>
        <v>#REF!</v>
      </c>
      <c r="H17" s="64" t="e">
        <f>#REF!</f>
        <v>#REF!</v>
      </c>
      <c r="I17" s="64" t="e">
        <f>#REF!</f>
        <v>#REF!</v>
      </c>
      <c r="J17" s="64" t="e">
        <f>#REF!</f>
        <v>#REF!</v>
      </c>
      <c r="K17" s="64" t="e">
        <f>#REF!</f>
        <v>#REF!</v>
      </c>
      <c r="L17" s="64" t="e">
        <f>#REF!</f>
        <v>#REF!</v>
      </c>
      <c r="M17" s="96" t="e">
        <f>#REF!</f>
        <v>#REF!</v>
      </c>
      <c r="N17" s="97" t="e">
        <f>#REF!</f>
        <v>#REF!</v>
      </c>
      <c r="O17" s="22"/>
    </row>
    <row r="18" spans="1:14" s="6" customFormat="1" ht="15">
      <c r="A18" s="52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98"/>
    </row>
    <row r="19" spans="1:14" s="6" customFormat="1" ht="14.25">
      <c r="A19" s="54" t="s">
        <v>13</v>
      </c>
      <c r="B19" s="11" t="e">
        <f>SUM(C19:N19)</f>
        <v>#REF!</v>
      </c>
      <c r="C19" s="65" t="e">
        <f>#REF!</f>
        <v>#REF!</v>
      </c>
      <c r="D19" s="65" t="e">
        <f>#REF!</f>
        <v>#REF!</v>
      </c>
      <c r="E19" s="65" t="e">
        <f>#REF!</f>
        <v>#REF!</v>
      </c>
      <c r="F19" s="65" t="e">
        <f>#REF!</f>
        <v>#REF!</v>
      </c>
      <c r="G19" s="65" t="e">
        <f>#REF!</f>
        <v>#REF!</v>
      </c>
      <c r="H19" s="65" t="e">
        <f>#REF!</f>
        <v>#REF!</v>
      </c>
      <c r="I19" s="65" t="e">
        <f>#REF!</f>
        <v>#REF!</v>
      </c>
      <c r="J19" s="65" t="e">
        <f>#REF!</f>
        <v>#REF!</v>
      </c>
      <c r="K19" s="65" t="e">
        <f>#REF!</f>
        <v>#REF!</v>
      </c>
      <c r="L19" s="65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66" t="s">
        <v>15</v>
      </c>
      <c r="B20" s="11" t="e">
        <f>SUM(C20:N20)</f>
        <v>#REF!</v>
      </c>
      <c r="C20" s="65" t="e">
        <f>#REF!</f>
        <v>#REF!</v>
      </c>
      <c r="D20" s="65" t="e">
        <f>#REF!</f>
        <v>#REF!</v>
      </c>
      <c r="E20" s="65" t="e">
        <f>#REF!</f>
        <v>#REF!</v>
      </c>
      <c r="F20" s="65" t="e">
        <f>#REF!</f>
        <v>#REF!</v>
      </c>
      <c r="G20" s="65" t="e">
        <f>#REF!</f>
        <v>#REF!</v>
      </c>
      <c r="H20" s="65" t="e">
        <f>#REF!</f>
        <v>#REF!</v>
      </c>
      <c r="I20" s="65" t="e">
        <f>#REF!</f>
        <v>#REF!</v>
      </c>
      <c r="J20" s="65" t="e">
        <f>#REF!</f>
        <v>#REF!</v>
      </c>
      <c r="K20" s="65" t="e">
        <f>#REF!</f>
        <v>#REF!</v>
      </c>
      <c r="L20" s="65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5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9"/>
    </row>
    <row r="22" spans="1:14" s="6" customFormat="1" ht="28.5">
      <c r="A22" s="56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8" t="e">
        <f>#REF!+#REF!</f>
        <v>#REF!</v>
      </c>
      <c r="N22" s="89" t="e">
        <f>#REF!+#REF!</f>
        <v>#REF!</v>
      </c>
    </row>
    <row r="23" spans="1:14" s="6" customFormat="1" ht="28.5">
      <c r="A23" s="56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8" t="e">
        <f>#REF!+#REF!</f>
        <v>#REF!</v>
      </c>
      <c r="N23" s="89" t="e">
        <f>#REF!+#REF!</f>
        <v>#REF!</v>
      </c>
    </row>
    <row r="24" spans="1:14" s="6" customFormat="1" ht="28.5">
      <c r="A24" s="67" t="s">
        <v>23</v>
      </c>
      <c r="B24" s="68" t="e">
        <f aca="true" t="shared" si="9" ref="B24:N24">B16/B14</f>
        <v>#REF!</v>
      </c>
      <c r="C24" s="68" t="e">
        <f t="shared" si="9"/>
        <v>#REF!</v>
      </c>
      <c r="D24" s="68" t="e">
        <f t="shared" si="9"/>
        <v>#REF!</v>
      </c>
      <c r="E24" s="68" t="e">
        <f t="shared" si="9"/>
        <v>#REF!</v>
      </c>
      <c r="F24" s="68" t="e">
        <f t="shared" si="9"/>
        <v>#REF!</v>
      </c>
      <c r="G24" s="68" t="e">
        <f t="shared" si="9"/>
        <v>#REF!</v>
      </c>
      <c r="H24" s="68" t="e">
        <f t="shared" si="9"/>
        <v>#REF!</v>
      </c>
      <c r="I24" s="68" t="e">
        <f t="shared" si="9"/>
        <v>#REF!</v>
      </c>
      <c r="J24" s="68" t="e">
        <f t="shared" si="9"/>
        <v>#REF!</v>
      </c>
      <c r="K24" s="68" t="e">
        <f t="shared" si="9"/>
        <v>#REF!</v>
      </c>
      <c r="L24" s="68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2" customFormat="1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24"/>
      <c r="M25" s="24"/>
      <c r="N25" s="24"/>
    </row>
    <row r="26" spans="5:14" s="6" customFormat="1" ht="14.25">
      <c r="E26" s="69"/>
      <c r="F26" s="69"/>
      <c r="N26" s="80" t="s">
        <v>14</v>
      </c>
    </row>
    <row r="27" spans="1:14" s="6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2" t="s">
        <v>25</v>
      </c>
      <c r="B28" s="74"/>
      <c r="C28" s="75"/>
      <c r="D28" s="75"/>
      <c r="E28" s="75"/>
      <c r="F28" s="75"/>
      <c r="G28" s="75"/>
      <c r="H28" s="75">
        <v>1500</v>
      </c>
      <c r="I28" s="104"/>
      <c r="J28" s="75"/>
      <c r="K28" s="75"/>
      <c r="L28" s="75"/>
      <c r="M28" s="105"/>
      <c r="N28" s="106"/>
    </row>
    <row r="29" spans="1:14" s="6" customFormat="1" ht="15">
      <c r="A29" s="52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8"/>
      <c r="N29" s="89"/>
    </row>
    <row r="30" spans="1:14" s="6" customFormat="1" ht="14.25">
      <c r="A30" s="54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3" t="e">
        <f>#REF!</f>
        <v>#REF!</v>
      </c>
      <c r="N30" s="98" t="e">
        <f>#REF!</f>
        <v>#REF!</v>
      </c>
    </row>
    <row r="31" spans="1:14" s="6" customFormat="1" ht="15">
      <c r="A31" s="66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3" t="e">
        <f>#REF!</f>
        <v>#REF!</v>
      </c>
      <c r="N31" s="98" t="e">
        <f>#REF!</f>
        <v>#REF!</v>
      </c>
    </row>
    <row r="32" spans="1:14" s="6" customFormat="1" ht="15">
      <c r="A32" s="52" t="s">
        <v>12</v>
      </c>
      <c r="B32" s="7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8"/>
      <c r="N32" s="89"/>
    </row>
    <row r="33" spans="1:14" s="6" customFormat="1" ht="28.5">
      <c r="A33" s="56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8" t="e">
        <f>#REF!</f>
        <v>#REF!</v>
      </c>
      <c r="N33" s="89" t="e">
        <f>#REF!</f>
        <v>#REF!</v>
      </c>
    </row>
    <row r="34" spans="1:14" s="6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2" t="e">
        <f>#REF!</f>
        <v>#REF!</v>
      </c>
      <c r="N34" s="93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8" t="s">
        <v>30</v>
      </c>
      <c r="B36" s="79"/>
      <c r="C36" s="79"/>
      <c r="D36" s="79"/>
      <c r="E36" s="79"/>
      <c r="F36" s="79"/>
      <c r="G36" s="79"/>
      <c r="H36" s="79"/>
      <c r="I36" s="79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7" t="s">
        <v>32</v>
      </c>
      <c r="B68" s="147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49" t="s">
        <v>45</v>
      </c>
      <c r="B69" s="149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49" t="s">
        <v>46</v>
      </c>
      <c r="B70" s="149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49" t="s">
        <v>47</v>
      </c>
      <c r="B71" s="149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49" t="s">
        <v>48</v>
      </c>
      <c r="B72" s="149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49" t="s">
        <v>49</v>
      </c>
      <c r="B73" s="149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49" t="s">
        <v>50</v>
      </c>
      <c r="B74" s="149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49" t="s">
        <v>51</v>
      </c>
      <c r="B75" s="149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49" t="s">
        <v>52</v>
      </c>
      <c r="B76" s="149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49" t="s">
        <v>53</v>
      </c>
      <c r="B77" s="149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49" t="s">
        <v>54</v>
      </c>
      <c r="B78" s="149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49" t="s">
        <v>55</v>
      </c>
      <c r="B79" s="149"/>
      <c r="C79" s="149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49" t="s">
        <v>56</v>
      </c>
      <c r="B80" s="149"/>
      <c r="C80" s="149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49" t="s">
        <v>57</v>
      </c>
      <c r="B81" s="149"/>
      <c r="C81" s="149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49" t="s">
        <v>58</v>
      </c>
      <c r="B82" s="149"/>
      <c r="C82" s="149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49" t="s">
        <v>59</v>
      </c>
      <c r="B83" s="149"/>
      <c r="C83" s="149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49" t="s">
        <v>60</v>
      </c>
      <c r="B84" s="149"/>
      <c r="C84" s="149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49" t="s">
        <v>61</v>
      </c>
      <c r="B85" s="149"/>
      <c r="C85" s="149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48" t="s">
        <v>62</v>
      </c>
      <c r="B86" s="148"/>
      <c r="C86" s="148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48" t="s">
        <v>63</v>
      </c>
      <c r="B87" s="148"/>
      <c r="C87" s="148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48" t="s">
        <v>64</v>
      </c>
      <c r="B88" s="148"/>
      <c r="C88" s="148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48" t="s">
        <v>65</v>
      </c>
      <c r="B89" s="148"/>
      <c r="C89" s="148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3" customFormat="1" ht="12.75" customHeight="1">
      <c r="A90" s="146"/>
      <c r="B90" s="146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3" customFormat="1" ht="12.75" customHeight="1">
      <c r="A92" s="147" t="s">
        <v>67</v>
      </c>
      <c r="B92" s="147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48" t="s">
        <v>68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="90" zoomScaleNormal="75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9.140625" style="5" customWidth="1"/>
    <col min="16" max="19" width="10.421875" style="5" bestFit="1" customWidth="1"/>
    <col min="20" max="21" width="9.28125" style="5" bestFit="1" customWidth="1"/>
    <col min="22" max="16384" width="9.140625" style="5" customWidth="1"/>
  </cols>
  <sheetData>
    <row r="1" spans="1:11" ht="45.75" customHeight="1">
      <c r="A1" s="107" t="s">
        <v>87</v>
      </c>
      <c r="B1" s="152"/>
      <c r="C1" s="152"/>
      <c r="D1" s="152"/>
      <c r="E1" s="152"/>
      <c r="F1" s="152"/>
      <c r="G1" s="152"/>
      <c r="H1" s="152"/>
      <c r="I1" s="109"/>
      <c r="J1" s="109"/>
      <c r="K1" s="109"/>
    </row>
    <row r="2" spans="1:14" ht="27.75" customHeight="1" thickBot="1">
      <c r="A2" s="110"/>
      <c r="N2" s="111" t="s">
        <v>88</v>
      </c>
    </row>
    <row r="3" spans="1:14" s="116" customFormat="1" ht="45.75" customHeight="1" thickBot="1">
      <c r="A3" s="112" t="s">
        <v>2</v>
      </c>
      <c r="B3" s="113" t="s">
        <v>89</v>
      </c>
      <c r="C3" s="114" t="s">
        <v>74</v>
      </c>
      <c r="D3" s="114" t="s">
        <v>75</v>
      </c>
      <c r="E3" s="114" t="s">
        <v>76</v>
      </c>
      <c r="F3" s="114" t="s">
        <v>77</v>
      </c>
      <c r="G3" s="114" t="s">
        <v>78</v>
      </c>
      <c r="H3" s="114" t="s">
        <v>79</v>
      </c>
      <c r="I3" s="114" t="s">
        <v>80</v>
      </c>
      <c r="J3" s="114" t="s">
        <v>73</v>
      </c>
      <c r="K3" s="114" t="s">
        <v>81</v>
      </c>
      <c r="L3" s="114" t="s">
        <v>82</v>
      </c>
      <c r="M3" s="114" t="s">
        <v>83</v>
      </c>
      <c r="N3" s="115" t="s">
        <v>84</v>
      </c>
    </row>
    <row r="4" spans="1:22" s="116" customFormat="1" ht="37.5" customHeight="1">
      <c r="A4" s="36" t="s">
        <v>69</v>
      </c>
      <c r="B4" s="43">
        <v>141139.72844</v>
      </c>
      <c r="C4" s="43">
        <v>4727.2356666666665</v>
      </c>
      <c r="D4" s="43">
        <v>11042.811666666666</v>
      </c>
      <c r="E4" s="43">
        <v>4528.381666666667</v>
      </c>
      <c r="F4" s="43">
        <v>17941.504666666668</v>
      </c>
      <c r="G4" s="43">
        <v>3355.4196666666667</v>
      </c>
      <c r="H4" s="43">
        <v>15674.761666666667</v>
      </c>
      <c r="I4" s="43">
        <v>6705.606666666667</v>
      </c>
      <c r="J4" s="43">
        <v>9008.668746666668</v>
      </c>
      <c r="K4" s="43">
        <v>24238.65496666667</v>
      </c>
      <c r="L4" s="43">
        <v>17269.627646666668</v>
      </c>
      <c r="M4" s="43">
        <v>11487.084346666667</v>
      </c>
      <c r="N4" s="108">
        <v>15159.971066666669</v>
      </c>
      <c r="O4" s="117"/>
      <c r="Q4" s="117"/>
      <c r="R4" s="117"/>
      <c r="S4" s="117"/>
      <c r="T4" s="117"/>
      <c r="U4" s="117"/>
      <c r="V4" s="117"/>
    </row>
    <row r="5" spans="1:22" s="116" customFormat="1" ht="23.25" customHeight="1">
      <c r="A5" s="3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Q5" s="117"/>
      <c r="R5" s="117"/>
      <c r="S5" s="117"/>
      <c r="T5" s="117"/>
      <c r="U5" s="117"/>
      <c r="V5" s="117"/>
    </row>
    <row r="6" spans="1:24" s="116" customFormat="1" ht="23.25" customHeight="1">
      <c r="A6" s="39" t="s">
        <v>70</v>
      </c>
      <c r="B6" s="118">
        <v>112535.57294</v>
      </c>
      <c r="C6" s="119">
        <v>1781.615</v>
      </c>
      <c r="D6" s="119">
        <v>6768.775</v>
      </c>
      <c r="E6" s="119">
        <v>2763.635</v>
      </c>
      <c r="F6" s="119">
        <v>14603.265000000001</v>
      </c>
      <c r="G6" s="119">
        <v>1772.9950000000001</v>
      </c>
      <c r="H6" s="119">
        <v>14302.815</v>
      </c>
      <c r="I6" s="119">
        <v>4103.045</v>
      </c>
      <c r="J6" s="119">
        <v>8040.609380000001</v>
      </c>
      <c r="K6" s="119">
        <v>21275.05236</v>
      </c>
      <c r="L6" s="119">
        <v>13018.5564</v>
      </c>
      <c r="M6" s="119">
        <v>9897.16406</v>
      </c>
      <c r="N6" s="120">
        <v>14208.045740000001</v>
      </c>
      <c r="P6" s="117"/>
      <c r="Q6" s="117"/>
      <c r="R6" s="117"/>
      <c r="S6" s="117"/>
      <c r="T6" s="117"/>
      <c r="U6" s="117"/>
      <c r="V6" s="117"/>
      <c r="W6" s="117"/>
      <c r="X6" s="117"/>
    </row>
    <row r="7" spans="1:24" s="116" customFormat="1" ht="21" customHeight="1" thickBot="1">
      <c r="A7" s="40" t="s">
        <v>85</v>
      </c>
      <c r="B7" s="121">
        <v>28604.155500000004</v>
      </c>
      <c r="C7" s="119">
        <v>2945.6206666666667</v>
      </c>
      <c r="D7" s="119">
        <v>4274.036666666667</v>
      </c>
      <c r="E7" s="119">
        <v>1764.746666666667</v>
      </c>
      <c r="F7" s="119">
        <v>3338.2396666666664</v>
      </c>
      <c r="G7" s="119">
        <v>1582.4246666666666</v>
      </c>
      <c r="H7" s="119">
        <v>1371.9466666666665</v>
      </c>
      <c r="I7" s="119">
        <v>2602.5616666666665</v>
      </c>
      <c r="J7" s="119">
        <v>968.0593666666668</v>
      </c>
      <c r="K7" s="119">
        <v>2963.6026066666664</v>
      </c>
      <c r="L7" s="119">
        <v>4251.071246666667</v>
      </c>
      <c r="M7" s="119">
        <v>1589.920286666667</v>
      </c>
      <c r="N7" s="120">
        <v>951.9253266666667</v>
      </c>
      <c r="O7" s="137"/>
      <c r="Q7" s="117"/>
      <c r="R7" s="117"/>
      <c r="S7" s="117"/>
      <c r="T7" s="117"/>
      <c r="U7" s="117"/>
      <c r="V7" s="117"/>
      <c r="W7" s="117"/>
      <c r="X7" s="117"/>
    </row>
    <row r="8" spans="1:24" s="116" customFormat="1" ht="16.5" thickBot="1">
      <c r="A8" s="15" t="s">
        <v>19</v>
      </c>
      <c r="B8" s="122">
        <v>118505.21844000001</v>
      </c>
      <c r="C8" s="122">
        <v>2835.565666666667</v>
      </c>
      <c r="D8" s="122">
        <v>7745.101666666667</v>
      </c>
      <c r="E8" s="122">
        <v>3264.001666666667</v>
      </c>
      <c r="F8" s="122">
        <v>16691.054666666667</v>
      </c>
      <c r="G8" s="122">
        <v>2083.6096666666667</v>
      </c>
      <c r="H8" s="122">
        <v>15287.141666666666</v>
      </c>
      <c r="I8" s="122">
        <v>5535.916666666667</v>
      </c>
      <c r="J8" s="122">
        <v>6138.778746666668</v>
      </c>
      <c r="K8" s="122">
        <v>20452.604966666666</v>
      </c>
      <c r="L8" s="122">
        <v>15463.367646666667</v>
      </c>
      <c r="M8" s="122">
        <v>10503.854346666667</v>
      </c>
      <c r="N8" s="123">
        <v>12504.221066666669</v>
      </c>
      <c r="O8" s="137"/>
      <c r="P8" s="117"/>
      <c r="Q8" s="117"/>
      <c r="R8" s="117"/>
      <c r="S8" s="117"/>
      <c r="T8" s="117"/>
      <c r="U8" s="117"/>
      <c r="V8" s="117"/>
      <c r="W8" s="117"/>
      <c r="X8" s="117"/>
    </row>
    <row r="9" spans="1:14" s="116" customFormat="1" ht="15.75">
      <c r="A9" s="38" t="s">
        <v>12</v>
      </c>
      <c r="B9" s="124"/>
      <c r="C9" s="125"/>
      <c r="D9" s="125"/>
      <c r="E9" s="125"/>
      <c r="F9" s="126"/>
      <c r="G9" s="126"/>
      <c r="H9" s="126"/>
      <c r="I9" s="126"/>
      <c r="J9" s="126"/>
      <c r="K9" s="126"/>
      <c r="L9" s="127"/>
      <c r="M9" s="127"/>
      <c r="N9" s="128"/>
    </row>
    <row r="10" spans="1:19" s="116" customFormat="1" ht="20.25" customHeight="1">
      <c r="A10" s="39" t="s">
        <v>71</v>
      </c>
      <c r="B10" s="118">
        <v>100880.81293999999</v>
      </c>
      <c r="C10" s="119">
        <v>639.5250000000001</v>
      </c>
      <c r="D10" s="119">
        <v>4860.135</v>
      </c>
      <c r="E10" s="119">
        <v>2652.2650000000003</v>
      </c>
      <c r="F10" s="119">
        <v>14516.595000000001</v>
      </c>
      <c r="G10" s="119">
        <v>1560.7350000000001</v>
      </c>
      <c r="H10" s="119">
        <v>14092.775</v>
      </c>
      <c r="I10" s="119">
        <v>3956.485</v>
      </c>
      <c r="J10" s="119">
        <v>5883.499380000001</v>
      </c>
      <c r="K10" s="119">
        <v>18666.69236</v>
      </c>
      <c r="L10" s="119">
        <v>12471.4264</v>
      </c>
      <c r="M10" s="119">
        <v>9495.11406</v>
      </c>
      <c r="N10" s="120">
        <v>12085.565740000002</v>
      </c>
      <c r="P10" s="117"/>
      <c r="Q10" s="117"/>
      <c r="R10" s="117"/>
      <c r="S10" s="117"/>
    </row>
    <row r="11" spans="1:19" s="116" customFormat="1" ht="21" customHeight="1" thickBot="1">
      <c r="A11" s="40" t="s">
        <v>86</v>
      </c>
      <c r="B11" s="121">
        <v>17624.4055</v>
      </c>
      <c r="C11" s="119">
        <v>2196.0406666666668</v>
      </c>
      <c r="D11" s="119">
        <v>2884.9666666666667</v>
      </c>
      <c r="E11" s="119">
        <v>611.7366666666668</v>
      </c>
      <c r="F11" s="119">
        <v>2174.4596666666666</v>
      </c>
      <c r="G11" s="119">
        <v>522.8746666666666</v>
      </c>
      <c r="H11" s="119">
        <v>1194.3666666666666</v>
      </c>
      <c r="I11" s="119">
        <v>1579.4316666666666</v>
      </c>
      <c r="J11" s="119">
        <v>255.2793666666667</v>
      </c>
      <c r="K11" s="119">
        <v>1785.9126066666663</v>
      </c>
      <c r="L11" s="119">
        <v>2991.941246666667</v>
      </c>
      <c r="M11" s="119">
        <v>1008.7402866666667</v>
      </c>
      <c r="N11" s="120">
        <v>418.6553266666666</v>
      </c>
      <c r="P11" s="117"/>
      <c r="Q11" s="117"/>
      <c r="R11" s="117"/>
      <c r="S11" s="117"/>
    </row>
    <row r="12" spans="1:14" s="116" customFormat="1" ht="16.5" thickBot="1">
      <c r="A12" s="15" t="s">
        <v>24</v>
      </c>
      <c r="B12" s="129">
        <v>22634.51</v>
      </c>
      <c r="C12" s="129">
        <v>1891.67</v>
      </c>
      <c r="D12" s="129">
        <v>3297.71</v>
      </c>
      <c r="E12" s="129">
        <v>1264.38</v>
      </c>
      <c r="F12" s="129">
        <v>1250.45</v>
      </c>
      <c r="G12" s="129">
        <v>1271.81</v>
      </c>
      <c r="H12" s="129">
        <v>387.62</v>
      </c>
      <c r="I12" s="129">
        <v>1169.69</v>
      </c>
      <c r="J12" s="129">
        <v>2869.89</v>
      </c>
      <c r="K12" s="129">
        <v>3786.05</v>
      </c>
      <c r="L12" s="129">
        <v>1806.2600000000002</v>
      </c>
      <c r="M12" s="129">
        <v>983.23</v>
      </c>
      <c r="N12" s="130">
        <v>2655.75</v>
      </c>
    </row>
    <row r="13" spans="1:14" s="116" customFormat="1" ht="15.75">
      <c r="A13" s="38" t="s">
        <v>12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31"/>
      <c r="M13" s="131"/>
      <c r="N13" s="132"/>
    </row>
    <row r="14" spans="1:14" s="116" customFormat="1" ht="19.5" customHeight="1">
      <c r="A14" s="39" t="s">
        <v>72</v>
      </c>
      <c r="B14" s="118">
        <v>11654.759999999998</v>
      </c>
      <c r="C14" s="119">
        <v>1142.09</v>
      </c>
      <c r="D14" s="119">
        <v>1908.6399999999999</v>
      </c>
      <c r="E14" s="119">
        <v>111.37</v>
      </c>
      <c r="F14" s="119">
        <v>86.67</v>
      </c>
      <c r="G14" s="119">
        <v>212.26</v>
      </c>
      <c r="H14" s="119">
        <v>210.04</v>
      </c>
      <c r="I14" s="119">
        <v>146.56</v>
      </c>
      <c r="J14" s="119">
        <v>2157.1099999999997</v>
      </c>
      <c r="K14" s="119">
        <v>2608.36</v>
      </c>
      <c r="L14" s="119">
        <v>547.13</v>
      </c>
      <c r="M14" s="119">
        <v>402.05</v>
      </c>
      <c r="N14" s="120">
        <v>2122.48</v>
      </c>
    </row>
    <row r="15" spans="1:14" s="116" customFormat="1" ht="22.5" customHeight="1" thickBot="1">
      <c r="A15" s="41" t="s">
        <v>86</v>
      </c>
      <c r="B15" s="133">
        <v>10979.75</v>
      </c>
      <c r="C15" s="134">
        <v>749.58</v>
      </c>
      <c r="D15" s="134">
        <v>1389.07</v>
      </c>
      <c r="E15" s="134">
        <v>1153.01</v>
      </c>
      <c r="F15" s="134">
        <v>1163.78</v>
      </c>
      <c r="G15" s="134">
        <v>1059.55</v>
      </c>
      <c r="H15" s="134">
        <v>177.58</v>
      </c>
      <c r="I15" s="134">
        <v>1023.13</v>
      </c>
      <c r="J15" s="134">
        <v>712.7800000000001</v>
      </c>
      <c r="K15" s="134">
        <v>1177.69</v>
      </c>
      <c r="L15" s="134">
        <v>1259.13</v>
      </c>
      <c r="M15" s="134">
        <v>581.1800000000001</v>
      </c>
      <c r="N15" s="135">
        <v>533.2700000000001</v>
      </c>
    </row>
    <row r="16" spans="1:14" s="116" customFormat="1" ht="22.5" customHeight="1">
      <c r="A16" s="21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0.25" customHeight="1">
      <c r="A17" s="145" t="s">
        <v>91</v>
      </c>
      <c r="B17" s="145"/>
      <c r="C17" s="145"/>
      <c r="D17" s="145"/>
      <c r="E17" s="145"/>
      <c r="F17" s="145"/>
      <c r="G17" s="4"/>
      <c r="H17" s="4"/>
      <c r="I17" s="4"/>
      <c r="J17" s="4"/>
      <c r="K17" s="4"/>
      <c r="L17" s="4"/>
      <c r="M17" s="4"/>
      <c r="N17" s="4"/>
    </row>
    <row r="18" spans="1:14" s="116" customFormat="1" ht="18.75" customHeight="1">
      <c r="A18" s="153" t="s">
        <v>90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2:14" ht="12.7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39" ht="25.5" customHeight="1">
      <c r="A39" s="4"/>
    </row>
    <row r="40" ht="12.75" customHeight="1">
      <c r="A40" s="139"/>
    </row>
    <row r="41" ht="12.75" customHeight="1">
      <c r="A41" s="140"/>
    </row>
    <row r="42" ht="12.75" customHeight="1">
      <c r="A42" s="140"/>
    </row>
    <row r="43" ht="12.75" customHeight="1">
      <c r="A43" s="140"/>
    </row>
    <row r="44" ht="12.75" customHeight="1">
      <c r="A44" s="140"/>
    </row>
    <row r="45" ht="12.75" customHeight="1">
      <c r="A45" s="140"/>
    </row>
    <row r="46" ht="12.75" customHeight="1">
      <c r="A46" s="140"/>
    </row>
    <row r="47" ht="12.75" customHeight="1">
      <c r="A47" s="140"/>
    </row>
    <row r="48" ht="12.75" customHeight="1">
      <c r="A48" s="140"/>
    </row>
    <row r="49" ht="12.75" customHeight="1">
      <c r="A49" s="140"/>
    </row>
    <row r="50" ht="12.75" customHeight="1">
      <c r="A50" s="140"/>
    </row>
    <row r="51" ht="12.75" customHeight="1">
      <c r="A51" s="140"/>
    </row>
    <row r="52" ht="12.75" customHeight="1">
      <c r="A52" s="140"/>
    </row>
    <row r="53" ht="12.75" customHeight="1">
      <c r="A53" s="140"/>
    </row>
    <row r="54" ht="12.75" customHeight="1">
      <c r="A54" s="140"/>
    </row>
    <row r="55" ht="12.75" customHeight="1">
      <c r="A55" s="140"/>
    </row>
    <row r="56" ht="12.75" customHeight="1">
      <c r="A56" s="140"/>
    </row>
    <row r="57" ht="12.75" customHeight="1">
      <c r="A57" s="140"/>
    </row>
    <row r="58" ht="12.75" customHeight="1">
      <c r="A58" s="141"/>
    </row>
    <row r="59" ht="12.75" customHeight="1">
      <c r="A59" s="141"/>
    </row>
    <row r="60" ht="12.75" customHeight="1">
      <c r="A60" s="141"/>
    </row>
    <row r="61" spans="1:14" s="136" customFormat="1" ht="12.75" customHeight="1">
      <c r="A61" s="14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2" ht="44.25" customHeight="1">
      <c r="A62" s="142"/>
      <c r="B62" s="136"/>
    </row>
    <row r="63" spans="1:14" s="136" customFormat="1" ht="12.75" customHeight="1">
      <c r="A63" s="13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" ht="30.75" customHeight="1">
      <c r="A64" s="139"/>
      <c r="B64" s="136"/>
    </row>
    <row r="65" ht="12.75">
      <c r="A65" s="141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2023-09-15T07:51:53Z</cp:lastPrinted>
  <dcterms:created xsi:type="dcterms:W3CDTF">2015-04-24T09:04:58Z</dcterms:created>
  <dcterms:modified xsi:type="dcterms:W3CDTF">2023-09-15T07:51:59Z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