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<sst xmlns="http://schemas.openxmlformats.org/spreadsheetml/2006/main" count="109" uniqueCount="93">
  <si>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</si>
  <si>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</si>
  <si>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</si>
  <si>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</si>
  <si>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</si>
  <si>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</si>
  <si>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</si>
  <si>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</si>
  <si>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</si>
  <si>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</si>
  <si>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</si>
  <si>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</si>
  <si>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</si>
  <si>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</si>
  <si>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</si>
  <si>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</si>
  <si>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</si>
  <si>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</si>
  <si>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</si>
  <si>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</si>
  <si>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</si>
  <si>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</si>
  <si>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</si>
  <si>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</si>
  <si>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</si>
  <si>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</si>
  <si>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</si>
  <si>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</si>
  <si>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</si>
  <si>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</si>
  <si>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</si>
  <si>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</si>
  <si>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</si>
  <si>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</si>
  <si>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</si>
  <si>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</si>
  <si>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</si>
  <si>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</si>
  <si>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</si>
  <si>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</si>
  <si>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</si>
  <si>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</si>
  <si>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</si>
  <si>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</si>
  <si>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</si>
  <si>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</si>
  <si>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</si>
  <si>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</si>
  <si>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</si>
  <si>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</si>
  <si>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</si>
  <si>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</si>
  <si>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</si>
  <si>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</si>
  <si>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</si>
  <si>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</si>
  <si>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</si>
  <si>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</si>
  <si>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</si>
  <si>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</si>
  <si>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</si>
  <si>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</si>
  <si>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</si>
  <si>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</si>
  <si>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</si>
  <si>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</si>
  <si>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</si>
  <si>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</si>
  <si>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</si>
  <si>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</si>
  <si>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</si>
  <si>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</si>
  <si>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</si>
  <si>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</si>
  <si>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</si>
  <si>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</si>
  <si>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</si>
  <si>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</si>
  <si>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</si>
  <si>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</si>
  <si>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</si>
  <si>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</si>
  <si>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</si>
  <si>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</si>
  <si>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</si>
  <si>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</si>
  <si>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</si>
  <si>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>**)  curs de schimb valutar mediu Ron/Eur  pentru anul 2021, conform CNSP Prognoza  noiembrie 2021</t>
  </si>
  <si>
    <t xml:space="preserve">Serviciul datoriei publice guvernamentale *)                 </t>
  </si>
  <si>
    <t>mil. Lei</t>
  </si>
  <si>
    <t>**) proiecție pe baza datoriei contractate la 31.01.2022</t>
  </si>
  <si>
    <t>Total  2022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</si>
  <si>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ianuarie 2022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</si>
</sst>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7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17" xfId="0" applyNumberFormat="1" applyFont="1" applyFill="1" applyBorder="1" applyAlignment="1">
      <alignment vertical="top" wrapText="1"/>
    </xf>
    <xf numFmtId="0" fontId="11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left" vertical="top" wrapText="1"/>
    </xf>
    <xf numFmtId="4" fontId="7" fillId="0" borderId="20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" fontId="7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 horizontal="left" vertical="top" wrapText="1"/>
    </xf>
    <xf numFmtId="4" fontId="11" fillId="0" borderId="23" xfId="0" applyNumberFormat="1" applyFont="1" applyBorder="1" applyAlignment="1">
      <alignment/>
    </xf>
    <xf numFmtId="0" fontId="11" fillId="0" borderId="19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top" wrapText="1"/>
    </xf>
    <xf numFmtId="4" fontId="7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21" xfId="0" applyNumberFormat="1" applyFont="1" applyFill="1" applyBorder="1" applyAlignment="1">
      <alignment vertical="center"/>
    </xf>
    <xf numFmtId="4" fontId="11" fillId="0" borderId="25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0" fontId="6" fillId="35" borderId="27" xfId="0" applyNumberFormat="1" applyFont="1" applyFill="1" applyBorder="1" applyAlignment="1">
      <alignment horizontal="center" vertical="center" wrapText="1"/>
    </xf>
    <xf numFmtId="0" fontId="6" fillId="35" borderId="28" xfId="0" applyNumberFormat="1" applyFont="1" applyFill="1" applyBorder="1" applyAlignment="1">
      <alignment horizontal="center" vertical="center" wrapText="1"/>
    </xf>
    <xf numFmtId="186" fontId="6" fillId="35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left" vertical="top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Fill="1" applyBorder="1" applyAlignment="1">
      <alignment/>
    </xf>
    <xf numFmtId="178" fontId="6" fillId="0" borderId="31" xfId="0" applyNumberFormat="1" applyFont="1" applyBorder="1" applyAlignment="1">
      <alignment/>
    </xf>
    <xf numFmtId="0" fontId="6" fillId="33" borderId="32" xfId="0" applyNumberFormat="1" applyFont="1" applyFill="1" applyBorder="1" applyAlignment="1">
      <alignment horizontal="right" vertical="center" wrapText="1"/>
    </xf>
    <xf numFmtId="0" fontId="8" fillId="0" borderId="33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34" xfId="0" applyNumberFormat="1" applyFont="1" applyBorder="1" applyAlignment="1">
      <alignment horizontal="left" vertical="top" wrapText="1"/>
    </xf>
    <xf numFmtId="0" fontId="4" fillId="33" borderId="34" xfId="0" applyNumberFormat="1" applyFont="1" applyFill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6" xfId="0" applyNumberFormat="1" applyFont="1" applyFill="1" applyBorder="1" applyAlignment="1">
      <alignment horizontal="left" vertical="center" wrapText="1"/>
    </xf>
    <xf numFmtId="178" fontId="6" fillId="0" borderId="37" xfId="0" applyNumberFormat="1" applyFont="1" applyBorder="1" applyAlignment="1">
      <alignment horizontal="center" vertical="center"/>
    </xf>
    <xf numFmtId="178" fontId="6" fillId="0" borderId="28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left" vertical="center" wrapText="1"/>
    </xf>
    <xf numFmtId="178" fontId="9" fillId="0" borderId="28" xfId="0" applyNumberFormat="1" applyFont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/>
    </xf>
    <xf numFmtId="0" fontId="11" fillId="0" borderId="33" xfId="0" applyNumberFormat="1" applyFont="1" applyFill="1" applyBorder="1" applyAlignment="1">
      <alignment horizontal="left" vertical="top" wrapText="1"/>
    </xf>
    <xf numFmtId="0" fontId="9" fillId="33" borderId="27" xfId="0" applyNumberFormat="1" applyFont="1" applyFill="1" applyBorder="1" applyAlignment="1">
      <alignment horizontal="left" vertical="top" wrapText="1"/>
    </xf>
    <xf numFmtId="178" fontId="9" fillId="33" borderId="38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9" xfId="0" applyNumberFormat="1" applyFont="1" applyFill="1" applyBorder="1" applyAlignment="1">
      <alignment horizontal="left" vertical="center" wrapText="1"/>
    </xf>
    <xf numFmtId="178" fontId="6" fillId="0" borderId="39" xfId="0" applyNumberFormat="1" applyFont="1" applyBorder="1" applyAlignment="1">
      <alignment/>
    </xf>
    <xf numFmtId="178" fontId="63" fillId="0" borderId="31" xfId="0" applyNumberFormat="1" applyFont="1" applyFill="1" applyBorder="1" applyAlignment="1">
      <alignment/>
    </xf>
    <xf numFmtId="178" fontId="6" fillId="36" borderId="31" xfId="0" applyNumberFormat="1" applyFont="1" applyFill="1" applyBorder="1" applyAlignment="1">
      <alignment/>
    </xf>
    <xf numFmtId="178" fontId="9" fillId="0" borderId="37" xfId="0" applyNumberFormat="1" applyFont="1" applyBorder="1" applyAlignment="1">
      <alignment/>
    </xf>
    <xf numFmtId="178" fontId="10" fillId="0" borderId="28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4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8" xfId="0" applyNumberFormat="1" applyFont="1" applyFill="1" applyBorder="1" applyAlignment="1">
      <alignment horizontal="center" vertical="center" wrapText="1"/>
    </xf>
    <xf numFmtId="186" fontId="6" fillId="35" borderId="38" xfId="0" applyNumberFormat="1" applyFont="1" applyFill="1" applyBorder="1" applyAlignment="1">
      <alignment horizontal="center" vertical="center" wrapText="1"/>
    </xf>
    <xf numFmtId="186" fontId="6" fillId="35" borderId="18" xfId="0" applyNumberFormat="1" applyFont="1" applyFill="1" applyBorder="1" applyAlignment="1">
      <alignment horizontal="center" vertical="center" wrapText="1"/>
    </xf>
    <xf numFmtId="178" fontId="6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178" fontId="6" fillId="33" borderId="43" xfId="0" applyNumberFormat="1" applyFont="1" applyFill="1" applyBorder="1" applyAlignment="1">
      <alignment/>
    </xf>
    <xf numFmtId="178" fontId="6" fillId="33" borderId="44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42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42" xfId="0" applyNumberFormat="1" applyFont="1" applyFill="1" applyBorder="1" applyAlignment="1">
      <alignment/>
    </xf>
    <xf numFmtId="178" fontId="4" fillId="0" borderId="45" xfId="0" applyNumberFormat="1" applyFont="1" applyBorder="1" applyAlignment="1">
      <alignment/>
    </xf>
    <xf numFmtId="178" fontId="4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 horizontal="center" vertical="center"/>
    </xf>
    <xf numFmtId="178" fontId="6" fillId="0" borderId="48" xfId="0" applyNumberFormat="1" applyFont="1" applyBorder="1" applyAlignment="1">
      <alignment horizontal="center" vertical="center"/>
    </xf>
    <xf numFmtId="178" fontId="9" fillId="0" borderId="47" xfId="0" applyNumberFormat="1" applyFont="1" applyFill="1" applyBorder="1" applyAlignment="1">
      <alignment horizontal="center" vertical="center"/>
    </xf>
    <xf numFmtId="178" fontId="9" fillId="0" borderId="48" xfId="0" applyNumberFormat="1" applyFont="1" applyFill="1" applyBorder="1" applyAlignment="1">
      <alignment horizontal="center" vertical="center"/>
    </xf>
    <xf numFmtId="178" fontId="4" fillId="0" borderId="42" xfId="0" applyNumberFormat="1" applyFont="1" applyFill="1" applyBorder="1" applyAlignment="1">
      <alignment/>
    </xf>
    <xf numFmtId="178" fontId="62" fillId="0" borderId="15" xfId="0" applyNumberFormat="1" applyFont="1" applyFill="1" applyBorder="1" applyAlignment="1">
      <alignment/>
    </xf>
    <xf numFmtId="178" fontId="62" fillId="0" borderId="42" xfId="0" applyNumberFormat="1" applyFont="1" applyFill="1" applyBorder="1" applyAlignment="1">
      <alignment/>
    </xf>
    <xf numFmtId="178" fontId="9" fillId="33" borderId="47" xfId="0" applyNumberFormat="1" applyFont="1" applyFill="1" applyBorder="1" applyAlignment="1">
      <alignment/>
    </xf>
    <xf numFmtId="178" fontId="9" fillId="33" borderId="48" xfId="0" applyNumberFormat="1" applyFont="1" applyFill="1" applyBorder="1" applyAlignment="1">
      <alignment/>
    </xf>
    <xf numFmtId="178" fontId="6" fillId="0" borderId="49" xfId="0" applyNumberFormat="1" applyFont="1" applyBorder="1" applyAlignment="1">
      <alignment/>
    </xf>
    <xf numFmtId="178" fontId="9" fillId="0" borderId="28" xfId="0" applyNumberFormat="1" applyFont="1" applyBorder="1" applyAlignment="1">
      <alignment/>
    </xf>
    <xf numFmtId="178" fontId="10" fillId="0" borderId="47" xfId="0" applyNumberFormat="1" applyFont="1" applyBorder="1" applyAlignment="1">
      <alignment/>
    </xf>
    <xf numFmtId="178" fontId="10" fillId="0" borderId="48" xfId="0" applyNumberFormat="1" applyFont="1" applyBorder="1" applyAlignment="1">
      <alignment/>
    </xf>
    <xf numFmtId="4" fontId="7" fillId="0" borderId="50" xfId="0" applyNumberFormat="1" applyFont="1" applyBorder="1" applyAlignment="1">
      <alignment horizontal="right" vertical="center"/>
    </xf>
    <xf numFmtId="4" fontId="7" fillId="0" borderId="5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0" fontId="11" fillId="0" borderId="21" xfId="0" applyNumberFormat="1" applyFont="1" applyBorder="1" applyAlignment="1">
      <alignment/>
    </xf>
    <xf numFmtId="180" fontId="11" fillId="0" borderId="35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180" fontId="11" fillId="0" borderId="22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Border="1" applyAlignment="1">
      <alignment/>
    </xf>
    <xf numFmtId="4" fontId="12" fillId="0" borderId="22" xfId="0" applyNumberFormat="1" applyFont="1" applyFill="1" applyBorder="1" applyAlignment="1">
      <alignment vertical="center"/>
    </xf>
    <xf numFmtId="4" fontId="7" fillId="0" borderId="52" xfId="0" applyNumberFormat="1" applyFont="1" applyBorder="1" applyAlignment="1">
      <alignment horizontal="right" vertical="center"/>
    </xf>
    <xf numFmtId="4" fontId="7" fillId="0" borderId="52" xfId="0" applyNumberFormat="1" applyFont="1" applyBorder="1" applyAlignment="1">
      <alignment/>
    </xf>
    <xf numFmtId="0" fontId="8" fillId="0" borderId="5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37" borderId="50" xfId="0" applyNumberFormat="1" applyFont="1" applyFill="1" applyBorder="1" applyAlignment="1">
      <alignment horizontal="center" vertical="center" wrapText="1"/>
    </xf>
    <xf numFmtId="0" fontId="11" fillId="37" borderId="50" xfId="0" applyNumberFormat="1" applyFont="1" applyFill="1" applyBorder="1" applyAlignment="1">
      <alignment horizontal="center" vertical="center" wrapText="1"/>
    </xf>
    <xf numFmtId="0" fontId="11" fillId="37" borderId="52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8858064"/>
        <c:axId val="12613713"/>
      </c:barChart>
      <c:catAx>
        <c:axId val="88580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3713"/>
        <c:crossesAt val="0"/>
        <c:auto val="1"/>
        <c:lblOffset val="100"/>
        <c:tickLblSkip val="1"/>
        <c:noMultiLvlLbl val="0"/>
      </c:catAx>
      <c:valAx>
        <c:axId val="12613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58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3:14" ht="12.75">
      <c r="C2" s="1"/>
      <c r="D2" s="8"/>
      <c r="J2" s="1"/>
      <c r="K2" s="8"/>
      <c r="N2" s="94" t="s">
        <v>1</v>
      </c>
    </row>
    <row r="3" spans="1:14" s="5" customFormat="1" ht="45.75" customHeight="1">
      <c r="A3" s="58" t="s">
        <v>2</v>
      </c>
      <c r="B3" s="59" t="s">
        <v>3</v>
      </c>
      <c r="C3" s="60">
        <v>42370</v>
      </c>
      <c r="D3" s="60">
        <v>42401</v>
      </c>
      <c r="E3" s="60">
        <v>42430</v>
      </c>
      <c r="F3" s="60">
        <v>42461</v>
      </c>
      <c r="G3" s="60">
        <v>42491</v>
      </c>
      <c r="H3" s="60">
        <v>42522</v>
      </c>
      <c r="I3" s="95" t="s">
        <v>4</v>
      </c>
      <c r="J3" s="95" t="s">
        <v>5</v>
      </c>
      <c r="K3" s="95" t="s">
        <v>6</v>
      </c>
      <c r="L3" s="95" t="s">
        <v>7</v>
      </c>
      <c r="M3" s="96" t="s">
        <v>8</v>
      </c>
      <c r="N3" s="97" t="s">
        <v>9</v>
      </c>
    </row>
    <row r="4" spans="1:14" s="5" customFormat="1" ht="48.75" customHeight="1">
      <c r="A4" s="61" t="s">
        <v>10</v>
      </c>
      <c r="B4" s="62" t="e">
        <f aca="true" t="shared" si="0" ref="B4:N4">SUM(B7,B9)</f>
        <v>#REF!</v>
      </c>
      <c r="C4" s="63" t="e">
        <f t="shared" si="0"/>
        <v>#REF!</v>
      </c>
      <c r="D4" s="63" t="e">
        <f t="shared" si="0"/>
        <v>#REF!</v>
      </c>
      <c r="E4" s="63" t="e">
        <f t="shared" si="0"/>
        <v>#REF!</v>
      </c>
      <c r="F4" s="64" t="e">
        <f t="shared" si="0"/>
        <v>#REF!</v>
      </c>
      <c r="G4" s="64" t="e">
        <f t="shared" si="0"/>
        <v>#REF!</v>
      </c>
      <c r="H4" s="64" t="e">
        <f t="shared" si="0"/>
        <v>#REF!</v>
      </c>
      <c r="I4" s="64" t="e">
        <f t="shared" si="0"/>
        <v>#REF!</v>
      </c>
      <c r="J4" s="64" t="e">
        <f t="shared" si="0"/>
        <v>#REF!</v>
      </c>
      <c r="K4" s="64" t="e">
        <f t="shared" si="0"/>
        <v>#REF!</v>
      </c>
      <c r="L4" s="64" t="e">
        <f t="shared" si="0"/>
        <v>#REF!</v>
      </c>
      <c r="M4" s="98" t="e">
        <f t="shared" si="0"/>
        <v>#REF!</v>
      </c>
      <c r="N4" s="99" t="e">
        <f t="shared" si="0"/>
        <v>#REF!</v>
      </c>
    </row>
    <row r="5" spans="1:14" s="5" customFormat="1" ht="15">
      <c r="A5" s="65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100" t="e">
        <f t="shared" si="1"/>
        <v>#REF!</v>
      </c>
      <c r="N5" s="101" t="e">
        <f t="shared" si="1"/>
        <v>#REF!</v>
      </c>
    </row>
    <row r="6" spans="1:14" s="5" customFormat="1" ht="15">
      <c r="A6" s="66" t="s">
        <v>12</v>
      </c>
      <c r="B6" s="10"/>
      <c r="C6" s="11"/>
      <c r="D6" s="11"/>
      <c r="E6" s="67"/>
      <c r="F6" s="11"/>
      <c r="G6" s="11"/>
      <c r="H6" s="11"/>
      <c r="I6" s="11"/>
      <c r="J6" s="11"/>
      <c r="K6" s="11"/>
      <c r="L6" s="11"/>
      <c r="M6" s="102"/>
      <c r="N6" s="103"/>
    </row>
    <row r="7" spans="1:14" s="5" customFormat="1" ht="14.25">
      <c r="A7" s="68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102" t="e">
        <f t="shared" si="2"/>
        <v>#REF!</v>
      </c>
      <c r="N7" s="103" t="e">
        <f t="shared" si="2"/>
        <v>#REF!</v>
      </c>
    </row>
    <row r="8" spans="1:14" s="5" customFormat="1" ht="14.25">
      <c r="A8" s="69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104" t="e">
        <f t="shared" si="3"/>
        <v>#REF!</v>
      </c>
      <c r="N8" s="105" t="e">
        <f t="shared" si="3"/>
        <v>#REF!</v>
      </c>
    </row>
    <row r="9" spans="1:14" s="5" customFormat="1" ht="14.25">
      <c r="A9" s="68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102" t="e">
        <f t="shared" si="4"/>
        <v>#REF!</v>
      </c>
      <c r="N9" s="103" t="e">
        <f t="shared" si="4"/>
        <v>#REF!</v>
      </c>
    </row>
    <row r="10" spans="1:14" s="5" customFormat="1" ht="14.25">
      <c r="A10" s="69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104" t="e">
        <f t="shared" si="5"/>
        <v>#REF!</v>
      </c>
      <c r="N10" s="105" t="e">
        <f t="shared" si="5"/>
        <v>#REF!</v>
      </c>
    </row>
    <row r="11" spans="1:14" s="5" customFormat="1" ht="15">
      <c r="A11" s="66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2"/>
      <c r="N11" s="103"/>
    </row>
    <row r="12" spans="1:14" s="5" customFormat="1" ht="28.5">
      <c r="A12" s="70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102" t="e">
        <f t="shared" si="6"/>
        <v>#REF!</v>
      </c>
      <c r="N12" s="103" t="e">
        <f t="shared" si="6"/>
        <v>#REF!</v>
      </c>
    </row>
    <row r="13" spans="1:14" s="5" customFormat="1" ht="28.5">
      <c r="A13" s="71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06" t="e">
        <f t="shared" si="7"/>
        <v>#REF!</v>
      </c>
      <c r="N13" s="107" t="e">
        <f t="shared" si="7"/>
        <v>#REF!</v>
      </c>
    </row>
    <row r="14" spans="1:14" s="3" customFormat="1" ht="17.25" customHeight="1">
      <c r="A14" s="72" t="s">
        <v>18</v>
      </c>
      <c r="B14" s="54">
        <v>4.46</v>
      </c>
      <c r="C14" s="54">
        <v>4.46</v>
      </c>
      <c r="D14" s="54">
        <v>4.46</v>
      </c>
      <c r="E14" s="54">
        <v>4.46</v>
      </c>
      <c r="F14" s="54">
        <v>4.46</v>
      </c>
      <c r="G14" s="54">
        <v>4.46</v>
      </c>
      <c r="H14" s="54">
        <v>4.46</v>
      </c>
      <c r="I14" s="54">
        <v>4.48</v>
      </c>
      <c r="J14" s="54">
        <v>4.48</v>
      </c>
      <c r="K14" s="54">
        <v>4.48</v>
      </c>
      <c r="L14" s="54">
        <v>4.48</v>
      </c>
      <c r="M14" s="54">
        <v>4.48</v>
      </c>
      <c r="N14" s="54">
        <v>4.48</v>
      </c>
    </row>
    <row r="15" s="5" customFormat="1" ht="14.25"/>
    <row r="16" spans="1:14" s="5" customFormat="1" ht="31.5">
      <c r="A16" s="73" t="s">
        <v>19</v>
      </c>
      <c r="B16" s="74" t="e">
        <f>SUM(B19,B20)</f>
        <v>#REF!</v>
      </c>
      <c r="C16" s="75" t="e">
        <f aca="true" t="shared" si="8" ref="C16:N16">C19+C20</f>
        <v>#REF!</v>
      </c>
      <c r="D16" s="75" t="e">
        <f t="shared" si="8"/>
        <v>#REF!</v>
      </c>
      <c r="E16" s="75" t="e">
        <f t="shared" si="8"/>
        <v>#REF!</v>
      </c>
      <c r="F16" s="75" t="e">
        <f t="shared" si="8"/>
        <v>#REF!</v>
      </c>
      <c r="G16" s="75" t="e">
        <f t="shared" si="8"/>
        <v>#REF!</v>
      </c>
      <c r="H16" s="75" t="e">
        <f t="shared" si="8"/>
        <v>#REF!</v>
      </c>
      <c r="I16" s="75" t="e">
        <f t="shared" si="8"/>
        <v>#REF!</v>
      </c>
      <c r="J16" s="75" t="e">
        <f t="shared" si="8"/>
        <v>#REF!</v>
      </c>
      <c r="K16" s="75" t="e">
        <f t="shared" si="8"/>
        <v>#REF!</v>
      </c>
      <c r="L16" s="75" t="e">
        <f t="shared" si="8"/>
        <v>#REF!</v>
      </c>
      <c r="M16" s="108" t="e">
        <f t="shared" si="8"/>
        <v>#REF!</v>
      </c>
      <c r="N16" s="109" t="e">
        <f t="shared" si="8"/>
        <v>#REF!</v>
      </c>
    </row>
    <row r="17" spans="1:15" s="6" customFormat="1" ht="33.75" customHeight="1">
      <c r="A17" s="76" t="s">
        <v>20</v>
      </c>
      <c r="B17" s="77" t="e">
        <f>SUM(C17:N17)</f>
        <v>#REF!</v>
      </c>
      <c r="C17" s="78" t="e">
        <f>#REF!</f>
        <v>#REF!</v>
      </c>
      <c r="D17" s="78" t="e">
        <f>#REF!</f>
        <v>#REF!</v>
      </c>
      <c r="E17" s="78" t="e">
        <f>#REF!</f>
        <v>#REF!</v>
      </c>
      <c r="F17" s="78" t="e">
        <f>#REF!</f>
        <v>#REF!</v>
      </c>
      <c r="G17" s="78" t="e">
        <f>#REF!</f>
        <v>#REF!</v>
      </c>
      <c r="H17" s="78" t="e">
        <f>#REF!</f>
        <v>#REF!</v>
      </c>
      <c r="I17" s="78" t="e">
        <f>#REF!</f>
        <v>#REF!</v>
      </c>
      <c r="J17" s="78" t="e">
        <f>#REF!</f>
        <v>#REF!</v>
      </c>
      <c r="K17" s="78" t="e">
        <f>#REF!</f>
        <v>#REF!</v>
      </c>
      <c r="L17" s="78" t="e">
        <f>#REF!</f>
        <v>#REF!</v>
      </c>
      <c r="M17" s="110" t="e">
        <f>#REF!</f>
        <v>#REF!</v>
      </c>
      <c r="N17" s="111" t="e">
        <f>#REF!</f>
        <v>#REF!</v>
      </c>
      <c r="O17" s="21"/>
    </row>
    <row r="18" spans="1:14" s="5" customFormat="1" ht="15">
      <c r="A18" s="66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2"/>
      <c r="N18" s="112"/>
    </row>
    <row r="19" spans="1:14" s="5" customFormat="1" ht="14.25">
      <c r="A19" s="68" t="s">
        <v>13</v>
      </c>
      <c r="B19" s="10" t="e">
        <f>SUM(C19:N19)</f>
        <v>#REF!</v>
      </c>
      <c r="C19" s="79" t="e">
        <f>#REF!</f>
        <v>#REF!</v>
      </c>
      <c r="D19" s="79" t="e">
        <f>#REF!</f>
        <v>#REF!</v>
      </c>
      <c r="E19" s="79" t="e">
        <f>#REF!</f>
        <v>#REF!</v>
      </c>
      <c r="F19" s="79" t="e">
        <f>#REF!</f>
        <v>#REF!</v>
      </c>
      <c r="G19" s="79" t="e">
        <f>#REF!</f>
        <v>#REF!</v>
      </c>
      <c r="H19" s="79" t="e">
        <f>#REF!</f>
        <v>#REF!</v>
      </c>
      <c r="I19" s="79" t="e">
        <f>#REF!</f>
        <v>#REF!</v>
      </c>
      <c r="J19" s="79" t="e">
        <f>#REF!</f>
        <v>#REF!</v>
      </c>
      <c r="K19" s="79" t="e">
        <f>#REF!</f>
        <v>#REF!</v>
      </c>
      <c r="L19" s="79" t="e">
        <f>#REF!</f>
        <v>#REF!</v>
      </c>
      <c r="M19" s="113" t="e">
        <f>#REF!</f>
        <v>#REF!</v>
      </c>
      <c r="N19" s="114" t="e">
        <f>#REF!</f>
        <v>#REF!</v>
      </c>
    </row>
    <row r="20" spans="1:14" s="5" customFormat="1" ht="15">
      <c r="A20" s="80" t="s">
        <v>15</v>
      </c>
      <c r="B20" s="10" t="e">
        <f>SUM(C20:N20)</f>
        <v>#REF!</v>
      </c>
      <c r="C20" s="79" t="e">
        <f>#REF!</f>
        <v>#REF!</v>
      </c>
      <c r="D20" s="79" t="e">
        <f>#REF!</f>
        <v>#REF!</v>
      </c>
      <c r="E20" s="79" t="e">
        <f>#REF!</f>
        <v>#REF!</v>
      </c>
      <c r="F20" s="79" t="e">
        <f>#REF!</f>
        <v>#REF!</v>
      </c>
      <c r="G20" s="79" t="e">
        <f>#REF!</f>
        <v>#REF!</v>
      </c>
      <c r="H20" s="79" t="e">
        <f>#REF!</f>
        <v>#REF!</v>
      </c>
      <c r="I20" s="79" t="e">
        <f>#REF!</f>
        <v>#REF!</v>
      </c>
      <c r="J20" s="79" t="e">
        <f>#REF!</f>
        <v>#REF!</v>
      </c>
      <c r="K20" s="79" t="e">
        <f>#REF!</f>
        <v>#REF!</v>
      </c>
      <c r="L20" s="79" t="e">
        <f>#REF!</f>
        <v>#REF!</v>
      </c>
      <c r="M20" s="113" t="e">
        <f>#REF!</f>
        <v>#REF!</v>
      </c>
      <c r="N20" s="114" t="e">
        <f>#REF!</f>
        <v>#REF!</v>
      </c>
    </row>
    <row r="21" spans="1:14" s="5" customFormat="1" ht="15">
      <c r="A21" s="66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2"/>
      <c r="N21" s="103"/>
    </row>
    <row r="22" spans="1:14" s="5" customFormat="1" ht="28.5">
      <c r="A22" s="70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102" t="e">
        <f>#REF!+#REF!</f>
        <v>#REF!</v>
      </c>
      <c r="N22" s="103" t="e">
        <f>#REF!+#REF!</f>
        <v>#REF!</v>
      </c>
    </row>
    <row r="23" spans="1:14" s="5" customFormat="1" ht="28.5">
      <c r="A23" s="70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102" t="e">
        <f>#REF!+#REF!</f>
        <v>#REF!</v>
      </c>
      <c r="N23" s="103" t="e">
        <f>#REF!+#REF!</f>
        <v>#REF!</v>
      </c>
    </row>
    <row r="24" spans="1:14" s="5" customFormat="1" ht="28.5">
      <c r="A24" s="81" t="s">
        <v>23</v>
      </c>
      <c r="B24" s="82" t="e">
        <f aca="true" t="shared" si="9" ref="B24:N24">B16/B14</f>
        <v>#REF!</v>
      </c>
      <c r="C24" s="82" t="e">
        <f t="shared" si="9"/>
        <v>#REF!</v>
      </c>
      <c r="D24" s="82" t="e">
        <f t="shared" si="9"/>
        <v>#REF!</v>
      </c>
      <c r="E24" s="82" t="e">
        <f t="shared" si="9"/>
        <v>#REF!</v>
      </c>
      <c r="F24" s="82" t="e">
        <f t="shared" si="9"/>
        <v>#REF!</v>
      </c>
      <c r="G24" s="82" t="e">
        <f t="shared" si="9"/>
        <v>#REF!</v>
      </c>
      <c r="H24" s="82" t="e">
        <f t="shared" si="9"/>
        <v>#REF!</v>
      </c>
      <c r="I24" s="82" t="e">
        <f t="shared" si="9"/>
        <v>#REF!</v>
      </c>
      <c r="J24" s="82" t="e">
        <f t="shared" si="9"/>
        <v>#REF!</v>
      </c>
      <c r="K24" s="82" t="e">
        <f t="shared" si="9"/>
        <v>#REF!</v>
      </c>
      <c r="L24" s="82" t="e">
        <f t="shared" si="9"/>
        <v>#REF!</v>
      </c>
      <c r="M24" s="115" t="e">
        <f t="shared" si="9"/>
        <v>#REF!</v>
      </c>
      <c r="N24" s="116" t="e">
        <f t="shared" si="9"/>
        <v>#REF!</v>
      </c>
    </row>
    <row r="25" spans="1:14" s="3" customFormat="1" ht="18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23"/>
      <c r="M25" s="23"/>
      <c r="N25" s="23"/>
    </row>
    <row r="26" spans="5:14" s="5" customFormat="1" ht="14.25">
      <c r="E26" s="83"/>
      <c r="F26" s="83"/>
      <c r="N26" s="94" t="s">
        <v>14</v>
      </c>
    </row>
    <row r="27" spans="1:14" s="5" customFormat="1" ht="31.5">
      <c r="A27" s="84" t="s">
        <v>24</v>
      </c>
      <c r="B27" s="85" t="e">
        <f>SUM(B30,B31)</f>
        <v>#REF!</v>
      </c>
      <c r="C27" s="86" t="e">
        <f aca="true" t="shared" si="10" ref="C27:N27">C30+C31</f>
        <v>#REF!</v>
      </c>
      <c r="D27" s="63" t="e">
        <f t="shared" si="10"/>
        <v>#REF!</v>
      </c>
      <c r="E27" s="63" t="e">
        <f t="shared" si="10"/>
        <v>#REF!</v>
      </c>
      <c r="F27" s="87" t="e">
        <f t="shared" si="10"/>
        <v>#REF!</v>
      </c>
      <c r="G27" s="87" t="e">
        <f t="shared" si="10"/>
        <v>#REF!</v>
      </c>
      <c r="H27" s="64" t="e">
        <f t="shared" si="10"/>
        <v>#REF!</v>
      </c>
      <c r="I27" s="64" t="e">
        <f t="shared" si="10"/>
        <v>#REF!</v>
      </c>
      <c r="J27" s="64" t="e">
        <f t="shared" si="10"/>
        <v>#REF!</v>
      </c>
      <c r="K27" s="64" t="e">
        <f t="shared" si="10"/>
        <v>#REF!</v>
      </c>
      <c r="L27" s="64" t="e">
        <f t="shared" si="10"/>
        <v>#REF!</v>
      </c>
      <c r="M27" s="98" t="e">
        <f t="shared" si="10"/>
        <v>#REF!</v>
      </c>
      <c r="N27" s="117" t="e">
        <f t="shared" si="10"/>
        <v>#REF!</v>
      </c>
    </row>
    <row r="28" spans="1:14" s="5" customFormat="1" ht="14.25">
      <c r="A28" s="76" t="s">
        <v>25</v>
      </c>
      <c r="B28" s="88"/>
      <c r="C28" s="89"/>
      <c r="D28" s="89"/>
      <c r="E28" s="89"/>
      <c r="F28" s="89"/>
      <c r="G28" s="89"/>
      <c r="H28" s="89">
        <v>1500</v>
      </c>
      <c r="I28" s="118"/>
      <c r="J28" s="89"/>
      <c r="K28" s="89"/>
      <c r="L28" s="89"/>
      <c r="M28" s="119"/>
      <c r="N28" s="120"/>
    </row>
    <row r="29" spans="1:14" s="5" customFormat="1" ht="15">
      <c r="A29" s="66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2"/>
      <c r="N29" s="103"/>
    </row>
    <row r="30" spans="1:14" s="5" customFormat="1" ht="14.25">
      <c r="A30" s="68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2" t="e">
        <f>#REF!</f>
        <v>#REF!</v>
      </c>
      <c r="N30" s="112" t="e">
        <f>#REF!</f>
        <v>#REF!</v>
      </c>
    </row>
    <row r="31" spans="1:14" s="5" customFormat="1" ht="15">
      <c r="A31" s="80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2" t="e">
        <f>#REF!</f>
        <v>#REF!</v>
      </c>
      <c r="N31" s="112" t="e">
        <f>#REF!</f>
        <v>#REF!</v>
      </c>
    </row>
    <row r="32" spans="1:14" s="5" customFormat="1" ht="15">
      <c r="A32" s="66" t="s">
        <v>12</v>
      </c>
      <c r="B32" s="9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2"/>
      <c r="N32" s="103"/>
    </row>
    <row r="33" spans="1:14" s="5" customFormat="1" ht="28.5">
      <c r="A33" s="70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02" t="e">
        <f>#REF!</f>
        <v>#REF!</v>
      </c>
      <c r="N33" s="103" t="e">
        <f>#REF!</f>
        <v>#REF!</v>
      </c>
    </row>
    <row r="34" spans="1:14" s="5" customFormat="1" ht="28.5">
      <c r="A34" s="71" t="s">
        <v>29</v>
      </c>
      <c r="B34" s="91" t="e">
        <f>#REF!</f>
        <v>#REF!</v>
      </c>
      <c r="C34" s="91" t="e">
        <f>#REF!</f>
        <v>#REF!</v>
      </c>
      <c r="D34" s="91" t="e">
        <f>#REF!</f>
        <v>#REF!</v>
      </c>
      <c r="E34" s="91" t="e">
        <f>#REF!</f>
        <v>#REF!</v>
      </c>
      <c r="F34" s="91" t="e">
        <f>#REF!</f>
        <v>#REF!</v>
      </c>
      <c r="G34" s="91" t="e">
        <f>#REF!</f>
        <v>#REF!</v>
      </c>
      <c r="H34" s="91" t="e">
        <f>#REF!</f>
        <v>#REF!</v>
      </c>
      <c r="I34" s="91" t="e">
        <f>#REF!</f>
        <v>#REF!</v>
      </c>
      <c r="J34" s="91" t="e">
        <f>#REF!</f>
        <v>#REF!</v>
      </c>
      <c r="K34" s="91" t="e">
        <f>#REF!</f>
        <v>#REF!</v>
      </c>
      <c r="L34" s="91" t="e">
        <f>#REF!</f>
        <v>#REF!</v>
      </c>
      <c r="M34" s="106" t="e">
        <f>#REF!</f>
        <v>#REF!</v>
      </c>
      <c r="N34" s="107" t="e">
        <f>#REF!</f>
        <v>#REF!</v>
      </c>
    </row>
    <row r="35" spans="1:14" s="5" customFormat="1" ht="12.75" customHeight="1">
      <c r="A35" s="3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92" t="s">
        <v>30</v>
      </c>
      <c r="B36" s="93"/>
      <c r="C36" s="93"/>
      <c r="D36" s="93"/>
      <c r="E36" s="93"/>
      <c r="F36" s="93"/>
      <c r="G36" s="93"/>
      <c r="H36" s="93"/>
      <c r="I36" s="93"/>
      <c r="J36" s="1"/>
      <c r="K36" s="1"/>
      <c r="L36" s="1"/>
      <c r="M36" s="1"/>
      <c r="N36" s="1"/>
    </row>
    <row r="37" spans="1:4" ht="12.75">
      <c r="A37" s="19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4" t="s">
        <v>32</v>
      </c>
      <c r="B68" s="144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6" t="s">
        <v>45</v>
      </c>
      <c r="B69" s="146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6" t="s">
        <v>46</v>
      </c>
      <c r="B70" s="146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6" t="s">
        <v>47</v>
      </c>
      <c r="B71" s="146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6" t="s">
        <v>48</v>
      </c>
      <c r="B72" s="146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6" t="s">
        <v>49</v>
      </c>
      <c r="B73" s="146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6" t="s">
        <v>50</v>
      </c>
      <c r="B74" s="146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6" t="s">
        <v>51</v>
      </c>
      <c r="B75" s="146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6" t="s">
        <v>52</v>
      </c>
      <c r="B76" s="146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6" t="s">
        <v>53</v>
      </c>
      <c r="B77" s="146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6" t="s">
        <v>54</v>
      </c>
      <c r="B78" s="146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6" t="s">
        <v>55</v>
      </c>
      <c r="B79" s="146"/>
      <c r="C79" s="146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6" t="s">
        <v>56</v>
      </c>
      <c r="B80" s="146"/>
      <c r="C80" s="146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6" t="s">
        <v>57</v>
      </c>
      <c r="B81" s="146"/>
      <c r="C81" s="146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6" t="s">
        <v>58</v>
      </c>
      <c r="B82" s="146"/>
      <c r="C82" s="146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6" t="s">
        <v>59</v>
      </c>
      <c r="B83" s="146"/>
      <c r="C83" s="146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6" t="s">
        <v>60</v>
      </c>
      <c r="B84" s="146"/>
      <c r="C84" s="146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6" t="s">
        <v>61</v>
      </c>
      <c r="B85" s="146"/>
      <c r="C85" s="146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5" t="s">
        <v>62</v>
      </c>
      <c r="B86" s="145"/>
      <c r="C86" s="145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5" t="s">
        <v>63</v>
      </c>
      <c r="B87" s="145"/>
      <c r="C87" s="145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5" t="s">
        <v>64</v>
      </c>
      <c r="B88" s="145"/>
      <c r="C88" s="145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5" t="s">
        <v>65</v>
      </c>
      <c r="B89" s="145"/>
      <c r="C89" s="145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4" customFormat="1" ht="12.75" customHeight="1">
      <c r="A90" s="143"/>
      <c r="B90" s="143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4" customFormat="1" ht="12.75" customHeight="1">
      <c r="A92" s="144" t="s">
        <v>67</v>
      </c>
      <c r="B92" s="144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5" t="s">
        <v>68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view="pageBreakPreview" zoomScale="90" zoomScaleNormal="75" zoomScaleSheetLayoutView="90" zoomScalePageLayoutView="0" workbookViewId="0" topLeftCell="A1">
      <selection activeCell="L24" sqref="L24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2.28125" style="3" bestFit="1" customWidth="1"/>
    <col min="4" max="6" width="12.57421875" style="3" bestFit="1" customWidth="1"/>
    <col min="7" max="7" width="11.140625" style="3" bestFit="1" customWidth="1"/>
    <col min="8" max="8" width="12.57421875" style="3" bestFit="1" customWidth="1"/>
    <col min="9" max="9" width="11.140625" style="3" bestFit="1" customWidth="1"/>
    <col min="10" max="10" width="12.28125" style="3" bestFit="1" customWidth="1"/>
    <col min="11" max="11" width="13.28125" style="3" bestFit="1" customWidth="1"/>
    <col min="12" max="12" width="12.57421875" style="3" bestFit="1" customWidth="1"/>
    <col min="13" max="13" width="12.00390625" style="3" bestFit="1" customWidth="1"/>
    <col min="14" max="14" width="12.57421875" style="3" bestFit="1" customWidth="1"/>
  </cols>
  <sheetData>
    <row r="1" spans="1:11" ht="45.75" customHeight="1">
      <c r="A1" s="128" t="s">
        <v>88</v>
      </c>
      <c r="B1" s="149"/>
      <c r="C1" s="149"/>
      <c r="D1" s="149"/>
      <c r="E1" s="149"/>
      <c r="F1" s="149"/>
      <c r="G1" s="149"/>
      <c r="H1" s="149"/>
      <c r="I1" s="123"/>
      <c r="J1" s="123"/>
      <c r="K1" s="123"/>
    </row>
    <row r="2" spans="1:14" ht="27.75" customHeight="1" thickBot="1">
      <c r="A2" s="37"/>
      <c r="N2" s="124" t="s">
        <v>89</v>
      </c>
    </row>
    <row r="3" spans="1:14" s="142" customFormat="1" ht="45.75" customHeight="1" thickBot="1">
      <c r="A3" s="138" t="s">
        <v>2</v>
      </c>
      <c r="B3" s="139" t="s">
        <v>91</v>
      </c>
      <c r="C3" s="140" t="s">
        <v>74</v>
      </c>
      <c r="D3" s="140" t="s">
        <v>75</v>
      </c>
      <c r="E3" s="140" t="s">
        <v>76</v>
      </c>
      <c r="F3" s="140" t="s">
        <v>77</v>
      </c>
      <c r="G3" s="140" t="s">
        <v>78</v>
      </c>
      <c r="H3" s="140" t="s">
        <v>79</v>
      </c>
      <c r="I3" s="140" t="s">
        <v>80</v>
      </c>
      <c r="J3" s="140" t="s">
        <v>73</v>
      </c>
      <c r="K3" s="140" t="s">
        <v>81</v>
      </c>
      <c r="L3" s="140" t="s">
        <v>82</v>
      </c>
      <c r="M3" s="140" t="s">
        <v>83</v>
      </c>
      <c r="N3" s="141" t="s">
        <v>84</v>
      </c>
    </row>
    <row r="4" spans="1:14" s="5" customFormat="1" ht="37.5" customHeight="1">
      <c r="A4" s="36" t="s">
        <v>69</v>
      </c>
      <c r="B4" s="55">
        <v>96732.49999999999</v>
      </c>
      <c r="C4" s="55">
        <v>10311.630000000001</v>
      </c>
      <c r="D4" s="55">
        <v>13531.340000000002</v>
      </c>
      <c r="E4" s="55">
        <v>12572.42</v>
      </c>
      <c r="F4" s="55">
        <v>4766.03</v>
      </c>
      <c r="G4" s="55">
        <v>2464.45</v>
      </c>
      <c r="H4" s="55">
        <v>3135.45</v>
      </c>
      <c r="I4" s="55">
        <v>3709.18</v>
      </c>
      <c r="J4" s="55">
        <v>13786.22</v>
      </c>
      <c r="K4" s="55">
        <v>3665.47</v>
      </c>
      <c r="L4" s="55">
        <v>3956.59</v>
      </c>
      <c r="M4" s="55">
        <v>11145.8</v>
      </c>
      <c r="N4" s="132">
        <v>13687.919999999998</v>
      </c>
    </row>
    <row r="5" spans="1:14" s="5" customFormat="1" ht="23.25" customHeight="1">
      <c r="A5" s="38" t="s">
        <v>12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9"/>
    </row>
    <row r="6" spans="1:16" s="5" customFormat="1" ht="23.25" customHeight="1">
      <c r="A6" s="39" t="s">
        <v>70</v>
      </c>
      <c r="B6" s="40">
        <v>77140.74</v>
      </c>
      <c r="C6" s="41">
        <v>8638.35</v>
      </c>
      <c r="D6" s="41">
        <v>10803.920000000002</v>
      </c>
      <c r="E6" s="41">
        <v>11780.78</v>
      </c>
      <c r="F6" s="41">
        <v>1439.04</v>
      </c>
      <c r="G6" s="41">
        <v>1561.22</v>
      </c>
      <c r="H6" s="41">
        <v>1607.75</v>
      </c>
      <c r="I6" s="41">
        <v>1784.69</v>
      </c>
      <c r="J6" s="41">
        <v>12559.9</v>
      </c>
      <c r="K6" s="41">
        <v>2466.22</v>
      </c>
      <c r="L6" s="41">
        <v>1539.25</v>
      </c>
      <c r="M6" s="41">
        <v>10482.25</v>
      </c>
      <c r="N6" s="49">
        <v>12477.369999999999</v>
      </c>
      <c r="O6" s="20"/>
      <c r="P6" s="20"/>
    </row>
    <row r="7" spans="1:16" s="5" customFormat="1" ht="21" customHeight="1" thickBot="1">
      <c r="A7" s="42" t="s">
        <v>85</v>
      </c>
      <c r="B7" s="43">
        <v>19591.76</v>
      </c>
      <c r="C7" s="41">
        <v>1673.28</v>
      </c>
      <c r="D7" s="41">
        <v>2727.42</v>
      </c>
      <c r="E7" s="41">
        <v>791.64</v>
      </c>
      <c r="F7" s="41">
        <v>3326.99</v>
      </c>
      <c r="G7" s="41">
        <v>903.23</v>
      </c>
      <c r="H7" s="41">
        <v>1527.7</v>
      </c>
      <c r="I7" s="41">
        <v>1924.4899999999998</v>
      </c>
      <c r="J7" s="41">
        <v>1226.32</v>
      </c>
      <c r="K7" s="41">
        <v>1199.25</v>
      </c>
      <c r="L7" s="41">
        <v>2417.34</v>
      </c>
      <c r="M7" s="41">
        <v>663.55</v>
      </c>
      <c r="N7" s="49">
        <v>1210.55</v>
      </c>
      <c r="O7" s="20"/>
      <c r="P7" s="20"/>
    </row>
    <row r="8" spans="1:16" s="5" customFormat="1" ht="16.5" thickBot="1">
      <c r="A8" s="14" t="s">
        <v>19</v>
      </c>
      <c r="B8" s="121">
        <v>68648.26999999999</v>
      </c>
      <c r="C8" s="121">
        <v>9564.88</v>
      </c>
      <c r="D8" s="121">
        <v>5651.26</v>
      </c>
      <c r="E8" s="121">
        <v>10466.25</v>
      </c>
      <c r="F8" s="121">
        <v>2877.17</v>
      </c>
      <c r="G8" s="121">
        <v>1238.8799999999999</v>
      </c>
      <c r="H8" s="121">
        <v>2291.82</v>
      </c>
      <c r="I8" s="121">
        <v>2610.02</v>
      </c>
      <c r="J8" s="121">
        <v>12151.14</v>
      </c>
      <c r="K8" s="121">
        <v>1586.77</v>
      </c>
      <c r="L8" s="121">
        <v>2555.44</v>
      </c>
      <c r="M8" s="121">
        <v>6762.3099999999995</v>
      </c>
      <c r="N8" s="133">
        <v>10892.33</v>
      </c>
      <c r="O8" s="20"/>
      <c r="P8" s="20"/>
    </row>
    <row r="9" spans="1:14" s="5" customFormat="1" ht="15.75">
      <c r="A9" s="44" t="s">
        <v>12</v>
      </c>
      <c r="B9" s="45"/>
      <c r="C9" s="46"/>
      <c r="D9" s="46"/>
      <c r="E9" s="46"/>
      <c r="F9" s="125"/>
      <c r="G9" s="125"/>
      <c r="H9" s="125"/>
      <c r="I9" s="125"/>
      <c r="J9" s="125"/>
      <c r="K9" s="125"/>
      <c r="L9" s="126"/>
      <c r="M9" s="126"/>
      <c r="N9" s="129"/>
    </row>
    <row r="10" spans="1:14" s="5" customFormat="1" ht="20.25" customHeight="1">
      <c r="A10" s="48" t="s">
        <v>71</v>
      </c>
      <c r="B10" s="40">
        <v>57651.8</v>
      </c>
      <c r="C10" s="41">
        <v>8549.57</v>
      </c>
      <c r="D10" s="41">
        <v>4523.39</v>
      </c>
      <c r="E10" s="41">
        <v>10035.5</v>
      </c>
      <c r="F10" s="41">
        <v>1244.19</v>
      </c>
      <c r="G10" s="41">
        <v>1067.32</v>
      </c>
      <c r="H10" s="41">
        <v>1169.69</v>
      </c>
      <c r="I10" s="41">
        <v>1461.17</v>
      </c>
      <c r="J10" s="41">
        <v>11273.97</v>
      </c>
      <c r="K10" s="41">
        <v>727.16</v>
      </c>
      <c r="L10" s="41">
        <v>1067.63</v>
      </c>
      <c r="M10" s="41">
        <v>6257.62</v>
      </c>
      <c r="N10" s="49">
        <v>10274.59</v>
      </c>
    </row>
    <row r="11" spans="1:14" s="5" customFormat="1" ht="21" customHeight="1" thickBot="1">
      <c r="A11" s="50" t="s">
        <v>86</v>
      </c>
      <c r="B11" s="43">
        <v>10996.470000000001</v>
      </c>
      <c r="C11" s="41">
        <v>1015.31</v>
      </c>
      <c r="D11" s="41">
        <v>1127.87</v>
      </c>
      <c r="E11" s="41">
        <v>430.75</v>
      </c>
      <c r="F11" s="41">
        <v>1632.98</v>
      </c>
      <c r="G11" s="41">
        <v>171.56</v>
      </c>
      <c r="H11" s="41">
        <v>1122.13</v>
      </c>
      <c r="I11" s="41">
        <v>1148.85</v>
      </c>
      <c r="J11" s="41">
        <v>877.17</v>
      </c>
      <c r="K11" s="41">
        <v>859.61</v>
      </c>
      <c r="L11" s="41">
        <v>1487.81</v>
      </c>
      <c r="M11" s="41">
        <v>504.69</v>
      </c>
      <c r="N11" s="49">
        <v>617.74</v>
      </c>
    </row>
    <row r="12" spans="1:14" s="5" customFormat="1" ht="16.5" thickBot="1">
      <c r="A12" s="51" t="s">
        <v>24</v>
      </c>
      <c r="B12" s="122">
        <v>28084.230000000007</v>
      </c>
      <c r="C12" s="122">
        <v>746.75</v>
      </c>
      <c r="D12" s="122">
        <v>7880.080000000001</v>
      </c>
      <c r="E12" s="122">
        <v>2106.17</v>
      </c>
      <c r="F12" s="122">
        <v>1888.86</v>
      </c>
      <c r="G12" s="122">
        <v>1225.57</v>
      </c>
      <c r="H12" s="122">
        <v>843.63</v>
      </c>
      <c r="I12" s="122">
        <v>1099.1599999999999</v>
      </c>
      <c r="J12" s="122">
        <v>1635.08</v>
      </c>
      <c r="K12" s="122">
        <v>2078.7</v>
      </c>
      <c r="L12" s="122">
        <v>1401.15</v>
      </c>
      <c r="M12" s="122">
        <v>4383.49</v>
      </c>
      <c r="N12" s="134">
        <v>2795.5899999999997</v>
      </c>
    </row>
    <row r="13" spans="1:14" s="5" customFormat="1" ht="15.75">
      <c r="A13" s="44" t="s">
        <v>12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127"/>
      <c r="M13" s="127"/>
      <c r="N13" s="47"/>
    </row>
    <row r="14" spans="1:14" s="5" customFormat="1" ht="19.5" customHeight="1">
      <c r="A14" s="48" t="s">
        <v>72</v>
      </c>
      <c r="B14" s="40">
        <v>19488.94</v>
      </c>
      <c r="C14" s="41">
        <v>88.78</v>
      </c>
      <c r="D14" s="41">
        <v>6280.530000000001</v>
      </c>
      <c r="E14" s="41">
        <v>1745.28</v>
      </c>
      <c r="F14" s="41">
        <v>194.85</v>
      </c>
      <c r="G14" s="41">
        <v>493.90000000000003</v>
      </c>
      <c r="H14" s="41">
        <v>438.06</v>
      </c>
      <c r="I14" s="41">
        <v>323.52</v>
      </c>
      <c r="J14" s="41">
        <v>1285.9299999999998</v>
      </c>
      <c r="K14" s="41">
        <v>1739.06</v>
      </c>
      <c r="L14" s="41">
        <v>471.62</v>
      </c>
      <c r="M14" s="41">
        <v>4224.63</v>
      </c>
      <c r="N14" s="49">
        <v>2202.7799999999997</v>
      </c>
    </row>
    <row r="15" spans="1:14" s="5" customFormat="1" ht="22.5" customHeight="1" thickBot="1">
      <c r="A15" s="52" t="s">
        <v>86</v>
      </c>
      <c r="B15" s="53">
        <v>8595.289999999999</v>
      </c>
      <c r="C15" s="56">
        <v>657.97</v>
      </c>
      <c r="D15" s="56">
        <v>1599.55</v>
      </c>
      <c r="E15" s="56">
        <v>360.89</v>
      </c>
      <c r="F15" s="56">
        <v>1694.01</v>
      </c>
      <c r="G15" s="56">
        <v>731.67</v>
      </c>
      <c r="H15" s="56">
        <v>405.57</v>
      </c>
      <c r="I15" s="56">
        <v>775.64</v>
      </c>
      <c r="J15" s="56">
        <v>349.15</v>
      </c>
      <c r="K15" s="56">
        <v>339.64000000000004</v>
      </c>
      <c r="L15" s="56">
        <v>929.53</v>
      </c>
      <c r="M15" s="56">
        <v>158.85999999999999</v>
      </c>
      <c r="N15" s="57">
        <v>592.81</v>
      </c>
    </row>
    <row r="16" spans="1:14" ht="18.75" customHeight="1">
      <c r="A16" s="135" t="s">
        <v>92</v>
      </c>
      <c r="B16" s="135"/>
      <c r="C16" s="135"/>
      <c r="D16" s="135"/>
      <c r="E16" s="135"/>
      <c r="F16" s="135"/>
      <c r="G16" s="130"/>
      <c r="H16" s="130"/>
      <c r="I16" s="130"/>
      <c r="J16" s="130"/>
      <c r="K16" s="130"/>
      <c r="L16" s="130"/>
      <c r="M16" s="130"/>
      <c r="N16" s="130"/>
    </row>
    <row r="17" spans="1:14" s="131" customFormat="1" ht="18.75" customHeight="1">
      <c r="A17" s="136" t="s">
        <v>90</v>
      </c>
      <c r="B17" s="137"/>
      <c r="C17" s="137"/>
      <c r="D17" s="137"/>
      <c r="E17" s="137"/>
      <c r="F17" s="137"/>
      <c r="G17" s="2"/>
      <c r="H17" s="2"/>
      <c r="I17" s="2"/>
      <c r="J17" s="2"/>
      <c r="K17" s="2"/>
      <c r="L17" s="2"/>
      <c r="M17" s="2"/>
      <c r="N17" s="2"/>
    </row>
    <row r="18" spans="1:14" s="35" customFormat="1" ht="24.75" customHeight="1">
      <c r="A18" s="150" t="s">
        <v>87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2022-03-14T13:36:42Z</cp:lastPrinted>
  <dcterms:created xsi:type="dcterms:W3CDTF">2015-04-24T09:04:58Z</dcterms:created>
  <dcterms:modified xsi:type="dcterms:W3CDTF">2022-03-14T13:36:45Z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