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<sst xmlns="http://schemas.openxmlformats.org/spreadsheetml/2006/main" count="109" uniqueCount="92">
  <si>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</si>
  <si>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</si>
  <si>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</si>
  <si>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</si>
  <si>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</si>
  <si>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</si>
  <si>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</si>
  <si>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</si>
  <si>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</si>
  <si>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</si>
  <si>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</si>
  <si>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</si>
  <si>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</si>
  <si>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</si>
  <si>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</si>
  <si>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</si>
  <si>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</si>
  <si>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</si>
  <si>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</si>
  <si>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</si>
  <si>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</si>
  <si>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</si>
  <si>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</si>
  <si>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</si>
  <si>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</si>
  <si>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</si>
  <si>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</si>
  <si>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</si>
  <si>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</si>
  <si>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</si>
  <si>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</si>
  <si>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</si>
  <si>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</si>
  <si>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</si>
  <si>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</si>
  <si>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</si>
  <si>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</si>
  <si>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</si>
  <si>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</si>
  <si>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</si>
  <si>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</si>
  <si>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</si>
  <si>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</si>
  <si>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</si>
  <si>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</si>
  <si>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</si>
  <si>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</si>
  <si>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</si>
  <si>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</si>
  <si>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</si>
  <si>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</si>
  <si>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</si>
  <si>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</si>
  <si>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</si>
  <si>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</si>
  <si>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</si>
  <si>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</si>
  <si>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</si>
  <si>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</si>
  <si>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</si>
  <si>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</si>
  <si>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</si>
  <si>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</si>
  <si>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</si>
  <si>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</si>
  <si>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</si>
  <si>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</si>
  <si>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</si>
  <si>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</si>
  <si>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</si>
  <si>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</si>
  <si>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</si>
  <si>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</si>
  <si>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</si>
  <si>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</si>
  <si>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</si>
  <si>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</si>
  <si>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</si>
  <si>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</si>
  <si>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</si>
  <si>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</si>
  <si>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</si>
  <si>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</si>
  <si>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</si>
  <si>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</si>
  <si>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</si>
  <si>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 xml:space="preserve">Serviciul datoriei publice guvernamentale *                  </t>
  </si>
  <si>
    <t>**)  curs de schimb valutar mediu Ron/Eur  pentru anul 2021, conform CNSP Prognoza  aprilie 2021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</si>
  <si>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perioada iulie-decembrie 2021</t>
    </r>
  </si>
  <si>
    <t>**) proiecție pe baza datoriei contractate la 30.06.2021</t>
  </si>
  <si>
    <t xml:space="preserve">  - dobânzi și comisioane</t>
  </si>
  <si>
    <t xml:space="preserve">   - dobânzi și comisioane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</si>
</sst>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mmm\-yy;@"/>
    <numFmt numFmtId="178" formatCode="#,##0.000"/>
    <numFmt numFmtId="179" formatCode="0.000"/>
    <numFmt numFmtId="180" formatCode="#,##0.0000"/>
    <numFmt numFmtId="181" formatCode="0.0%"/>
    <numFmt numFmtId="182" formatCode="mm/yy"/>
    <numFmt numFmtId="183" formatCode="0.0"/>
    <numFmt numFmtId="184" formatCode="[$-418]mmm\-yy;@"/>
    <numFmt numFmtId="185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6" fontId="6" fillId="33" borderId="10" xfId="0" applyNumberFormat="1" applyFont="1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33" borderId="12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2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2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7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8" fillId="0" borderId="17" xfId="0" applyNumberFormat="1" applyFont="1" applyFill="1" applyBorder="1" applyAlignment="1">
      <alignment vertical="top" wrapText="1"/>
    </xf>
    <xf numFmtId="0" fontId="11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left" vertical="top" wrapText="1"/>
    </xf>
    <xf numFmtId="4" fontId="7" fillId="0" borderId="20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 vertical="top" wrapText="1"/>
    </xf>
    <xf numFmtId="4" fontId="7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0" fontId="11" fillId="0" borderId="17" xfId="0" applyNumberFormat="1" applyFont="1" applyFill="1" applyBorder="1" applyAlignment="1">
      <alignment horizontal="left" vertical="top" wrapText="1"/>
    </xf>
    <xf numFmtId="4" fontId="11" fillId="0" borderId="23" xfId="0" applyNumberFormat="1" applyFont="1" applyBorder="1" applyAlignment="1">
      <alignment/>
    </xf>
    <xf numFmtId="0" fontId="11" fillId="0" borderId="19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top" wrapText="1"/>
    </xf>
    <xf numFmtId="4" fontId="7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21" xfId="0" applyNumberFormat="1" applyFont="1" applyFill="1" applyBorder="1" applyAlignment="1">
      <alignment vertical="center"/>
    </xf>
    <xf numFmtId="4" fontId="11" fillId="0" borderId="25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0" fontId="6" fillId="35" borderId="27" xfId="0" applyNumberFormat="1" applyFont="1" applyFill="1" applyBorder="1" applyAlignment="1">
      <alignment horizontal="center" vertical="center" wrapText="1"/>
    </xf>
    <xf numFmtId="0" fontId="6" fillId="35" borderId="28" xfId="0" applyNumberFormat="1" applyFont="1" applyFill="1" applyBorder="1" applyAlignment="1">
      <alignment horizontal="center" vertical="center" wrapText="1"/>
    </xf>
    <xf numFmtId="184" fontId="6" fillId="35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left" vertical="top" wrapText="1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Fill="1" applyBorder="1" applyAlignment="1">
      <alignment/>
    </xf>
    <xf numFmtId="176" fontId="6" fillId="0" borderId="31" xfId="0" applyNumberFormat="1" applyFont="1" applyBorder="1" applyAlignment="1">
      <alignment/>
    </xf>
    <xf numFmtId="0" fontId="6" fillId="33" borderId="32" xfId="0" applyNumberFormat="1" applyFont="1" applyFill="1" applyBorder="1" applyAlignment="1">
      <alignment horizontal="right" vertical="center" wrapText="1"/>
    </xf>
    <xf numFmtId="0" fontId="8" fillId="0" borderId="33" xfId="0" applyNumberFormat="1" applyFont="1" applyFill="1" applyBorder="1" applyAlignment="1">
      <alignment vertical="top" wrapText="1"/>
    </xf>
    <xf numFmtId="176" fontId="4" fillId="36" borderId="12" xfId="0" applyNumberFormat="1" applyFont="1" applyFill="1" applyBorder="1" applyAlignment="1">
      <alignment/>
    </xf>
    <xf numFmtId="0" fontId="4" fillId="0" borderId="34" xfId="0" applyNumberFormat="1" applyFont="1" applyBorder="1" applyAlignment="1">
      <alignment horizontal="left" vertical="top" wrapText="1"/>
    </xf>
    <xf numFmtId="0" fontId="4" fillId="33" borderId="34" xfId="0" applyNumberFormat="1" applyFont="1" applyFill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6" xfId="0" applyNumberFormat="1" applyFont="1" applyFill="1" applyBorder="1" applyAlignment="1">
      <alignment horizontal="left" vertical="center" wrapText="1"/>
    </xf>
    <xf numFmtId="176" fontId="6" fillId="0" borderId="3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left" vertical="center" wrapText="1"/>
    </xf>
    <xf numFmtId="176" fontId="9" fillId="0" borderId="28" xfId="0" applyNumberFormat="1" applyFont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62" fillId="0" borderId="12" xfId="0" applyNumberFormat="1" applyFont="1" applyFill="1" applyBorder="1" applyAlignment="1">
      <alignment/>
    </xf>
    <xf numFmtId="0" fontId="11" fillId="0" borderId="33" xfId="0" applyNumberFormat="1" applyFont="1" applyFill="1" applyBorder="1" applyAlignment="1">
      <alignment horizontal="left" vertical="top" wrapText="1"/>
    </xf>
    <xf numFmtId="0" fontId="9" fillId="33" borderId="27" xfId="0" applyNumberFormat="1" applyFont="1" applyFill="1" applyBorder="1" applyAlignment="1">
      <alignment horizontal="left" vertical="top" wrapText="1"/>
    </xf>
    <xf numFmtId="176" fontId="9" fillId="33" borderId="38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0" fontId="7" fillId="0" borderId="29" xfId="0" applyNumberFormat="1" applyFont="1" applyFill="1" applyBorder="1" applyAlignment="1">
      <alignment horizontal="left" vertical="center" wrapText="1"/>
    </xf>
    <xf numFmtId="176" fontId="6" fillId="0" borderId="39" xfId="0" applyNumberFormat="1" applyFont="1" applyBorder="1" applyAlignment="1">
      <alignment/>
    </xf>
    <xf numFmtId="176" fontId="63" fillId="0" borderId="31" xfId="0" applyNumberFormat="1" applyFont="1" applyFill="1" applyBorder="1" applyAlignment="1">
      <alignment/>
    </xf>
    <xf numFmtId="176" fontId="6" fillId="36" borderId="31" xfId="0" applyNumberFormat="1" applyFont="1" applyFill="1" applyBorder="1" applyAlignment="1">
      <alignment/>
    </xf>
    <xf numFmtId="176" fontId="9" fillId="0" borderId="37" xfId="0" applyNumberFormat="1" applyFont="1" applyBorder="1" applyAlignment="1">
      <alignment/>
    </xf>
    <xf numFmtId="176" fontId="10" fillId="0" borderId="28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4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4" fontId="6" fillId="35" borderId="28" xfId="0" applyNumberFormat="1" applyFont="1" applyFill="1" applyBorder="1" applyAlignment="1">
      <alignment horizontal="center" vertical="center" wrapText="1"/>
    </xf>
    <xf numFmtId="184" fontId="6" fillId="35" borderId="38" xfId="0" applyNumberFormat="1" applyFont="1" applyFill="1" applyBorder="1" applyAlignment="1">
      <alignment horizontal="center" vertical="center" wrapText="1"/>
    </xf>
    <xf numFmtId="184" fontId="6" fillId="35" borderId="18" xfId="0" applyNumberFormat="1" applyFont="1" applyFill="1" applyBorder="1" applyAlignment="1">
      <alignment horizontal="center" vertical="center" wrapText="1"/>
    </xf>
    <xf numFmtId="176" fontId="6" fillId="0" borderId="41" xfId="0" applyNumberFormat="1" applyFont="1" applyBorder="1" applyAlignment="1">
      <alignment/>
    </xf>
    <xf numFmtId="176" fontId="6" fillId="0" borderId="42" xfId="0" applyNumberFormat="1" applyFont="1" applyBorder="1" applyAlignment="1">
      <alignment/>
    </xf>
    <xf numFmtId="176" fontId="6" fillId="33" borderId="43" xfId="0" applyNumberFormat="1" applyFont="1" applyFill="1" applyBorder="1" applyAlignment="1">
      <alignment/>
    </xf>
    <xf numFmtId="176" fontId="6" fillId="33" borderId="44" xfId="0" applyNumberFormat="1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42" xfId="0" applyNumberFormat="1" applyFont="1" applyBorder="1" applyAlignment="1">
      <alignment/>
    </xf>
    <xf numFmtId="176" fontId="4" fillId="33" borderId="15" xfId="0" applyNumberFormat="1" applyFont="1" applyFill="1" applyBorder="1" applyAlignment="1">
      <alignment/>
    </xf>
    <xf numFmtId="176" fontId="4" fillId="33" borderId="42" xfId="0" applyNumberFormat="1" applyFont="1" applyFill="1" applyBorder="1" applyAlignment="1">
      <alignment/>
    </xf>
    <xf numFmtId="176" fontId="4" fillId="0" borderId="45" xfId="0" applyNumberFormat="1" applyFont="1" applyBorder="1" applyAlignment="1">
      <alignment/>
    </xf>
    <xf numFmtId="176" fontId="4" fillId="0" borderId="46" xfId="0" applyNumberFormat="1" applyFont="1" applyBorder="1" applyAlignment="1">
      <alignment/>
    </xf>
    <xf numFmtId="176" fontId="6" fillId="0" borderId="47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  <xf numFmtId="176" fontId="9" fillId="0" borderId="47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/>
    </xf>
    <xf numFmtId="176" fontId="62" fillId="0" borderId="15" xfId="0" applyNumberFormat="1" applyFont="1" applyFill="1" applyBorder="1" applyAlignment="1">
      <alignment/>
    </xf>
    <xf numFmtId="176" fontId="62" fillId="0" borderId="42" xfId="0" applyNumberFormat="1" applyFont="1" applyFill="1" applyBorder="1" applyAlignment="1">
      <alignment/>
    </xf>
    <xf numFmtId="176" fontId="9" fillId="33" borderId="47" xfId="0" applyNumberFormat="1" applyFont="1" applyFill="1" applyBorder="1" applyAlignment="1">
      <alignment/>
    </xf>
    <xf numFmtId="176" fontId="9" fillId="33" borderId="48" xfId="0" applyNumberFormat="1" applyFont="1" applyFill="1" applyBorder="1" applyAlignment="1">
      <alignment/>
    </xf>
    <xf numFmtId="176" fontId="6" fillId="0" borderId="49" xfId="0" applyNumberFormat="1" applyFont="1" applyBorder="1" applyAlignment="1">
      <alignment/>
    </xf>
    <xf numFmtId="176" fontId="9" fillId="0" borderId="28" xfId="0" applyNumberFormat="1" applyFont="1" applyBorder="1" applyAlignment="1">
      <alignment/>
    </xf>
    <xf numFmtId="176" fontId="10" fillId="0" borderId="47" xfId="0" applyNumberFormat="1" applyFont="1" applyBorder="1" applyAlignment="1">
      <alignment/>
    </xf>
    <xf numFmtId="176" fontId="10" fillId="0" borderId="48" xfId="0" applyNumberFormat="1" applyFont="1" applyBorder="1" applyAlignment="1">
      <alignment/>
    </xf>
    <xf numFmtId="4" fontId="7" fillId="0" borderId="50" xfId="0" applyNumberFormat="1" applyFont="1" applyBorder="1" applyAlignment="1">
      <alignment horizontal="right" vertical="center"/>
    </xf>
    <xf numFmtId="4" fontId="11" fillId="0" borderId="50" xfId="0" applyNumberFormat="1" applyFont="1" applyBorder="1" applyAlignment="1">
      <alignment horizontal="right" vertical="center"/>
    </xf>
    <xf numFmtId="4" fontId="7" fillId="0" borderId="50" xfId="0" applyNumberFormat="1" applyFont="1" applyBorder="1" applyAlignment="1">
      <alignment/>
    </xf>
    <xf numFmtId="4" fontId="11" fillId="0" borderId="5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" fontId="8" fillId="0" borderId="21" xfId="0" applyNumberFormat="1" applyFont="1" applyFill="1" applyBorder="1" applyAlignment="1">
      <alignment vertical="center"/>
    </xf>
    <xf numFmtId="178" fontId="11" fillId="0" borderId="21" xfId="0" applyNumberFormat="1" applyFont="1" applyBorder="1" applyAlignment="1">
      <alignment/>
    </xf>
    <xf numFmtId="178" fontId="11" fillId="0" borderId="35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8" fillId="0" borderId="22" xfId="0" applyNumberFormat="1" applyFont="1" applyFill="1" applyBorder="1" applyAlignment="1">
      <alignment vertical="center"/>
    </xf>
    <xf numFmtId="4" fontId="11" fillId="0" borderId="51" xfId="0" applyNumberFormat="1" applyFont="1" applyBorder="1" applyAlignment="1">
      <alignment horizontal="right" vertical="center"/>
    </xf>
    <xf numFmtId="178" fontId="11" fillId="0" borderId="22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37" borderId="50" xfId="0" applyNumberFormat="1" applyFont="1" applyFill="1" applyBorder="1" applyAlignment="1">
      <alignment horizontal="center" vertical="center" wrapText="1"/>
    </xf>
    <xf numFmtId="0" fontId="11" fillId="37" borderId="50" xfId="0" applyNumberFormat="1" applyFont="1" applyFill="1" applyBorder="1" applyAlignment="1">
      <alignment horizontal="center" vertical="center" wrapText="1"/>
    </xf>
    <xf numFmtId="0" fontId="11" fillId="37" borderId="51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/>
    </xf>
    <xf numFmtId="0" fontId="8" fillId="0" borderId="5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5025"/>
          <c:w val="0.865"/>
          <c:h val="0.6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0068293"/>
        <c:axId val="46396910"/>
      </c:barChart>
      <c:catAx>
        <c:axId val="2006829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6910"/>
        <c:crossesAt val="0"/>
        <c:auto val="1"/>
        <c:lblOffset val="100"/>
        <c:tickLblSkip val="1"/>
        <c:noMultiLvlLbl val="0"/>
      </c:catAx>
      <c:valAx>
        <c:axId val="46396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8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642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14" ht="12.75">
      <c r="C2" s="1"/>
      <c r="D2" s="8"/>
      <c r="J2" s="1"/>
      <c r="K2" s="8"/>
      <c r="N2" s="93" t="s">
        <v>1</v>
      </c>
    </row>
    <row r="3" spans="1:14" s="5" customFormat="1" ht="45.75" customHeight="1">
      <c r="A3" s="57" t="s">
        <v>2</v>
      </c>
      <c r="B3" s="58" t="s">
        <v>3</v>
      </c>
      <c r="C3" s="59">
        <v>42370</v>
      </c>
      <c r="D3" s="59">
        <v>42401</v>
      </c>
      <c r="E3" s="59">
        <v>42430</v>
      </c>
      <c r="F3" s="59">
        <v>42461</v>
      </c>
      <c r="G3" s="59">
        <v>42491</v>
      </c>
      <c r="H3" s="59">
        <v>42522</v>
      </c>
      <c r="I3" s="94" t="s">
        <v>4</v>
      </c>
      <c r="J3" s="94" t="s">
        <v>5</v>
      </c>
      <c r="K3" s="94" t="s">
        <v>6</v>
      </c>
      <c r="L3" s="94" t="s">
        <v>7</v>
      </c>
      <c r="M3" s="95" t="s">
        <v>8</v>
      </c>
      <c r="N3" s="96" t="s">
        <v>9</v>
      </c>
    </row>
    <row r="4" spans="1:14" s="5" customFormat="1" ht="48.75" customHeight="1">
      <c r="A4" s="60" t="s">
        <v>10</v>
      </c>
      <c r="B4" s="61" t="e">
        <f aca="true" t="shared" si="0" ref="B4:N4">SUM(B7,B9)</f>
        <v>#REF!</v>
      </c>
      <c r="C4" s="62" t="e">
        <f t="shared" si="0"/>
        <v>#REF!</v>
      </c>
      <c r="D4" s="62" t="e">
        <f t="shared" si="0"/>
        <v>#REF!</v>
      </c>
      <c r="E4" s="62" t="e">
        <f t="shared" si="0"/>
        <v>#REF!</v>
      </c>
      <c r="F4" s="63" t="e">
        <f t="shared" si="0"/>
        <v>#REF!</v>
      </c>
      <c r="G4" s="63" t="e">
        <f t="shared" si="0"/>
        <v>#REF!</v>
      </c>
      <c r="H4" s="63" t="e">
        <f t="shared" si="0"/>
        <v>#REF!</v>
      </c>
      <c r="I4" s="63" t="e">
        <f t="shared" si="0"/>
        <v>#REF!</v>
      </c>
      <c r="J4" s="63" t="e">
        <f t="shared" si="0"/>
        <v>#REF!</v>
      </c>
      <c r="K4" s="63" t="e">
        <f t="shared" si="0"/>
        <v>#REF!</v>
      </c>
      <c r="L4" s="63" t="e">
        <f t="shared" si="0"/>
        <v>#REF!</v>
      </c>
      <c r="M4" s="97" t="e">
        <f t="shared" si="0"/>
        <v>#REF!</v>
      </c>
      <c r="N4" s="98" t="e">
        <f t="shared" si="0"/>
        <v>#REF!</v>
      </c>
    </row>
    <row r="5" spans="1:14" s="5" customFormat="1" ht="15">
      <c r="A5" s="64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99" t="e">
        <f t="shared" si="1"/>
        <v>#REF!</v>
      </c>
      <c r="N5" s="100" t="e">
        <f t="shared" si="1"/>
        <v>#REF!</v>
      </c>
    </row>
    <row r="6" spans="1:14" s="5" customFormat="1" ht="15">
      <c r="A6" s="65" t="s">
        <v>12</v>
      </c>
      <c r="B6" s="10"/>
      <c r="C6" s="11"/>
      <c r="D6" s="11"/>
      <c r="E6" s="66"/>
      <c r="F6" s="11"/>
      <c r="G6" s="11"/>
      <c r="H6" s="11"/>
      <c r="I6" s="11"/>
      <c r="J6" s="11"/>
      <c r="K6" s="11"/>
      <c r="L6" s="11"/>
      <c r="M6" s="101"/>
      <c r="N6" s="102"/>
    </row>
    <row r="7" spans="1:14" s="5" customFormat="1" ht="14.25">
      <c r="A7" s="67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101" t="e">
        <f t="shared" si="2"/>
        <v>#REF!</v>
      </c>
      <c r="N7" s="102" t="e">
        <f t="shared" si="2"/>
        <v>#REF!</v>
      </c>
    </row>
    <row r="8" spans="1:14" s="5" customFormat="1" ht="14.25">
      <c r="A8" s="68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103" t="e">
        <f t="shared" si="3"/>
        <v>#REF!</v>
      </c>
      <c r="N8" s="104" t="e">
        <f t="shared" si="3"/>
        <v>#REF!</v>
      </c>
    </row>
    <row r="9" spans="1:14" s="5" customFormat="1" ht="14.25">
      <c r="A9" s="67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101" t="e">
        <f t="shared" si="4"/>
        <v>#REF!</v>
      </c>
      <c r="N9" s="102" t="e">
        <f t="shared" si="4"/>
        <v>#REF!</v>
      </c>
    </row>
    <row r="10" spans="1:14" s="5" customFormat="1" ht="14.25">
      <c r="A10" s="68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103" t="e">
        <f t="shared" si="5"/>
        <v>#REF!</v>
      </c>
      <c r="N10" s="104" t="e">
        <f t="shared" si="5"/>
        <v>#REF!</v>
      </c>
    </row>
    <row r="11" spans="1:14" s="5" customFormat="1" ht="15">
      <c r="A11" s="65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1"/>
      <c r="N11" s="102"/>
    </row>
    <row r="12" spans="1:14" s="5" customFormat="1" ht="28.5">
      <c r="A12" s="69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101" t="e">
        <f t="shared" si="6"/>
        <v>#REF!</v>
      </c>
      <c r="N12" s="102" t="e">
        <f t="shared" si="6"/>
        <v>#REF!</v>
      </c>
    </row>
    <row r="13" spans="1:14" s="5" customFormat="1" ht="28.5">
      <c r="A13" s="70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105" t="e">
        <f t="shared" si="7"/>
        <v>#REF!</v>
      </c>
      <c r="N13" s="106" t="e">
        <f t="shared" si="7"/>
        <v>#REF!</v>
      </c>
    </row>
    <row r="14" spans="1:14" s="3" customFormat="1" ht="17.25" customHeight="1">
      <c r="A14" s="71" t="s">
        <v>18</v>
      </c>
      <c r="B14" s="53">
        <v>4.46</v>
      </c>
      <c r="C14" s="53">
        <v>4.46</v>
      </c>
      <c r="D14" s="53">
        <v>4.46</v>
      </c>
      <c r="E14" s="53">
        <v>4.46</v>
      </c>
      <c r="F14" s="53">
        <v>4.46</v>
      </c>
      <c r="G14" s="53">
        <v>4.46</v>
      </c>
      <c r="H14" s="53">
        <v>4.46</v>
      </c>
      <c r="I14" s="53">
        <v>4.48</v>
      </c>
      <c r="J14" s="53">
        <v>4.48</v>
      </c>
      <c r="K14" s="53">
        <v>4.48</v>
      </c>
      <c r="L14" s="53">
        <v>4.48</v>
      </c>
      <c r="M14" s="53">
        <v>4.48</v>
      </c>
      <c r="N14" s="53">
        <v>4.48</v>
      </c>
    </row>
    <row r="15" s="5" customFormat="1" ht="14.25"/>
    <row r="16" spans="1:14" s="5" customFormat="1" ht="31.5">
      <c r="A16" s="72" t="s">
        <v>19</v>
      </c>
      <c r="B16" s="73" t="e">
        <f>SUM(B19,B20)</f>
        <v>#REF!</v>
      </c>
      <c r="C16" s="74" t="e">
        <f aca="true" t="shared" si="8" ref="C16:N16">C19+C20</f>
        <v>#REF!</v>
      </c>
      <c r="D16" s="74" t="e">
        <f t="shared" si="8"/>
        <v>#REF!</v>
      </c>
      <c r="E16" s="74" t="e">
        <f t="shared" si="8"/>
        <v>#REF!</v>
      </c>
      <c r="F16" s="74" t="e">
        <f t="shared" si="8"/>
        <v>#REF!</v>
      </c>
      <c r="G16" s="74" t="e">
        <f t="shared" si="8"/>
        <v>#REF!</v>
      </c>
      <c r="H16" s="74" t="e">
        <f t="shared" si="8"/>
        <v>#REF!</v>
      </c>
      <c r="I16" s="74" t="e">
        <f t="shared" si="8"/>
        <v>#REF!</v>
      </c>
      <c r="J16" s="74" t="e">
        <f t="shared" si="8"/>
        <v>#REF!</v>
      </c>
      <c r="K16" s="74" t="e">
        <f t="shared" si="8"/>
        <v>#REF!</v>
      </c>
      <c r="L16" s="74" t="e">
        <f t="shared" si="8"/>
        <v>#REF!</v>
      </c>
      <c r="M16" s="107" t="e">
        <f t="shared" si="8"/>
        <v>#REF!</v>
      </c>
      <c r="N16" s="108" t="e">
        <f t="shared" si="8"/>
        <v>#REF!</v>
      </c>
    </row>
    <row r="17" spans="1:15" s="6" customFormat="1" ht="33.75" customHeight="1">
      <c r="A17" s="75" t="s">
        <v>20</v>
      </c>
      <c r="B17" s="76" t="e">
        <f>SUM(C17:N17)</f>
        <v>#REF!</v>
      </c>
      <c r="C17" s="77" t="e">
        <f>#REF!</f>
        <v>#REF!</v>
      </c>
      <c r="D17" s="77" t="e">
        <f>#REF!</f>
        <v>#REF!</v>
      </c>
      <c r="E17" s="77" t="e">
        <f>#REF!</f>
        <v>#REF!</v>
      </c>
      <c r="F17" s="77" t="e">
        <f>#REF!</f>
        <v>#REF!</v>
      </c>
      <c r="G17" s="77" t="e">
        <f>#REF!</f>
        <v>#REF!</v>
      </c>
      <c r="H17" s="77" t="e">
        <f>#REF!</f>
        <v>#REF!</v>
      </c>
      <c r="I17" s="77" t="e">
        <f>#REF!</f>
        <v>#REF!</v>
      </c>
      <c r="J17" s="77" t="e">
        <f>#REF!</f>
        <v>#REF!</v>
      </c>
      <c r="K17" s="77" t="e">
        <f>#REF!</f>
        <v>#REF!</v>
      </c>
      <c r="L17" s="77" t="e">
        <f>#REF!</f>
        <v>#REF!</v>
      </c>
      <c r="M17" s="109" t="e">
        <f>#REF!</f>
        <v>#REF!</v>
      </c>
      <c r="N17" s="110" t="e">
        <f>#REF!</f>
        <v>#REF!</v>
      </c>
      <c r="O17" s="20"/>
    </row>
    <row r="18" spans="1:14" s="5" customFormat="1" ht="15">
      <c r="A18" s="65" t="s">
        <v>12</v>
      </c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1"/>
      <c r="N18" s="111"/>
    </row>
    <row r="19" spans="1:14" s="5" customFormat="1" ht="14.25">
      <c r="A19" s="67" t="s">
        <v>13</v>
      </c>
      <c r="B19" s="10" t="e">
        <f>SUM(C19:N19)</f>
        <v>#REF!</v>
      </c>
      <c r="C19" s="78" t="e">
        <f>#REF!</f>
        <v>#REF!</v>
      </c>
      <c r="D19" s="78" t="e">
        <f>#REF!</f>
        <v>#REF!</v>
      </c>
      <c r="E19" s="78" t="e">
        <f>#REF!</f>
        <v>#REF!</v>
      </c>
      <c r="F19" s="78" t="e">
        <f>#REF!</f>
        <v>#REF!</v>
      </c>
      <c r="G19" s="78" t="e">
        <f>#REF!</f>
        <v>#REF!</v>
      </c>
      <c r="H19" s="78" t="e">
        <f>#REF!</f>
        <v>#REF!</v>
      </c>
      <c r="I19" s="78" t="e">
        <f>#REF!</f>
        <v>#REF!</v>
      </c>
      <c r="J19" s="78" t="e">
        <f>#REF!</f>
        <v>#REF!</v>
      </c>
      <c r="K19" s="78" t="e">
        <f>#REF!</f>
        <v>#REF!</v>
      </c>
      <c r="L19" s="78" t="e">
        <f>#REF!</f>
        <v>#REF!</v>
      </c>
      <c r="M19" s="112" t="e">
        <f>#REF!</f>
        <v>#REF!</v>
      </c>
      <c r="N19" s="113" t="e">
        <f>#REF!</f>
        <v>#REF!</v>
      </c>
    </row>
    <row r="20" spans="1:14" s="5" customFormat="1" ht="15">
      <c r="A20" s="79" t="s">
        <v>15</v>
      </c>
      <c r="B20" s="10" t="e">
        <f>SUM(C20:N20)</f>
        <v>#REF!</v>
      </c>
      <c r="C20" s="78" t="e">
        <f>#REF!</f>
        <v>#REF!</v>
      </c>
      <c r="D20" s="78" t="e">
        <f>#REF!</f>
        <v>#REF!</v>
      </c>
      <c r="E20" s="78" t="e">
        <f>#REF!</f>
        <v>#REF!</v>
      </c>
      <c r="F20" s="78" t="e">
        <f>#REF!</f>
        <v>#REF!</v>
      </c>
      <c r="G20" s="78" t="e">
        <f>#REF!</f>
        <v>#REF!</v>
      </c>
      <c r="H20" s="78" t="e">
        <f>#REF!</f>
        <v>#REF!</v>
      </c>
      <c r="I20" s="78" t="e">
        <f>#REF!</f>
        <v>#REF!</v>
      </c>
      <c r="J20" s="78" t="e">
        <f>#REF!</f>
        <v>#REF!</v>
      </c>
      <c r="K20" s="78" t="e">
        <f>#REF!</f>
        <v>#REF!</v>
      </c>
      <c r="L20" s="78" t="e">
        <f>#REF!</f>
        <v>#REF!</v>
      </c>
      <c r="M20" s="112" t="e">
        <f>#REF!</f>
        <v>#REF!</v>
      </c>
      <c r="N20" s="113" t="e">
        <f>#REF!</f>
        <v>#REF!</v>
      </c>
    </row>
    <row r="21" spans="1:14" s="5" customFormat="1" ht="15">
      <c r="A21" s="65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1"/>
      <c r="N21" s="102"/>
    </row>
    <row r="22" spans="1:14" s="5" customFormat="1" ht="28.5">
      <c r="A22" s="69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101" t="e">
        <f>#REF!+#REF!</f>
        <v>#REF!</v>
      </c>
      <c r="N22" s="102" t="e">
        <f>#REF!+#REF!</f>
        <v>#REF!</v>
      </c>
    </row>
    <row r="23" spans="1:14" s="5" customFormat="1" ht="28.5">
      <c r="A23" s="69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101" t="e">
        <f>#REF!+#REF!</f>
        <v>#REF!</v>
      </c>
      <c r="N23" s="102" t="e">
        <f>#REF!+#REF!</f>
        <v>#REF!</v>
      </c>
    </row>
    <row r="24" spans="1:14" s="5" customFormat="1" ht="28.5">
      <c r="A24" s="80" t="s">
        <v>23</v>
      </c>
      <c r="B24" s="81" t="e">
        <f aca="true" t="shared" si="9" ref="B24:N24">B16/B14</f>
        <v>#REF!</v>
      </c>
      <c r="C24" s="81" t="e">
        <f t="shared" si="9"/>
        <v>#REF!</v>
      </c>
      <c r="D24" s="81" t="e">
        <f t="shared" si="9"/>
        <v>#REF!</v>
      </c>
      <c r="E24" s="81" t="e">
        <f t="shared" si="9"/>
        <v>#REF!</v>
      </c>
      <c r="F24" s="81" t="e">
        <f t="shared" si="9"/>
        <v>#REF!</v>
      </c>
      <c r="G24" s="81" t="e">
        <f t="shared" si="9"/>
        <v>#REF!</v>
      </c>
      <c r="H24" s="81" t="e">
        <f t="shared" si="9"/>
        <v>#REF!</v>
      </c>
      <c r="I24" s="81" t="e">
        <f t="shared" si="9"/>
        <v>#REF!</v>
      </c>
      <c r="J24" s="81" t="e">
        <f t="shared" si="9"/>
        <v>#REF!</v>
      </c>
      <c r="K24" s="81" t="e">
        <f t="shared" si="9"/>
        <v>#REF!</v>
      </c>
      <c r="L24" s="81" t="e">
        <f t="shared" si="9"/>
        <v>#REF!</v>
      </c>
      <c r="M24" s="114" t="e">
        <f t="shared" si="9"/>
        <v>#REF!</v>
      </c>
      <c r="N24" s="115" t="e">
        <f t="shared" si="9"/>
        <v>#REF!</v>
      </c>
    </row>
    <row r="25" spans="1:14" s="3" customFormat="1" ht="18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22"/>
      <c r="M25" s="22"/>
      <c r="N25" s="22"/>
    </row>
    <row r="26" spans="5:14" s="5" customFormat="1" ht="14.25">
      <c r="E26" s="82"/>
      <c r="F26" s="82"/>
      <c r="N26" s="93" t="s">
        <v>14</v>
      </c>
    </row>
    <row r="27" spans="1:14" s="5" customFormat="1" ht="31.5">
      <c r="A27" s="83" t="s">
        <v>24</v>
      </c>
      <c r="B27" s="84" t="e">
        <f>SUM(B30,B31)</f>
        <v>#REF!</v>
      </c>
      <c r="C27" s="85" t="e">
        <f aca="true" t="shared" si="10" ref="C27:N27">C30+C31</f>
        <v>#REF!</v>
      </c>
      <c r="D27" s="62" t="e">
        <f t="shared" si="10"/>
        <v>#REF!</v>
      </c>
      <c r="E27" s="62" t="e">
        <f t="shared" si="10"/>
        <v>#REF!</v>
      </c>
      <c r="F27" s="86" t="e">
        <f t="shared" si="10"/>
        <v>#REF!</v>
      </c>
      <c r="G27" s="86" t="e">
        <f t="shared" si="10"/>
        <v>#REF!</v>
      </c>
      <c r="H27" s="63" t="e">
        <f t="shared" si="10"/>
        <v>#REF!</v>
      </c>
      <c r="I27" s="63" t="e">
        <f t="shared" si="10"/>
        <v>#REF!</v>
      </c>
      <c r="J27" s="63" t="e">
        <f t="shared" si="10"/>
        <v>#REF!</v>
      </c>
      <c r="K27" s="63" t="e">
        <f t="shared" si="10"/>
        <v>#REF!</v>
      </c>
      <c r="L27" s="63" t="e">
        <f t="shared" si="10"/>
        <v>#REF!</v>
      </c>
      <c r="M27" s="97" t="e">
        <f t="shared" si="10"/>
        <v>#REF!</v>
      </c>
      <c r="N27" s="116" t="e">
        <f t="shared" si="10"/>
        <v>#REF!</v>
      </c>
    </row>
    <row r="28" spans="1:14" s="5" customFormat="1" ht="14.25">
      <c r="A28" s="75" t="s">
        <v>25</v>
      </c>
      <c r="B28" s="87"/>
      <c r="C28" s="88"/>
      <c r="D28" s="88"/>
      <c r="E28" s="88"/>
      <c r="F28" s="88"/>
      <c r="G28" s="88"/>
      <c r="H28" s="88">
        <v>1500</v>
      </c>
      <c r="I28" s="117"/>
      <c r="J28" s="88"/>
      <c r="K28" s="88"/>
      <c r="L28" s="88"/>
      <c r="M28" s="118"/>
      <c r="N28" s="119"/>
    </row>
    <row r="29" spans="1:14" s="5" customFormat="1" ht="15">
      <c r="A29" s="65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1"/>
      <c r="N29" s="102"/>
    </row>
    <row r="30" spans="1:14" s="5" customFormat="1" ht="14.25">
      <c r="A30" s="67" t="s">
        <v>26</v>
      </c>
      <c r="B30" s="15" t="e">
        <f>#REF!</f>
        <v>#REF!</v>
      </c>
      <c r="C30" s="15" t="e">
        <f>#REF!</f>
        <v>#REF!</v>
      </c>
      <c r="D30" s="15" t="e">
        <f>#REF!</f>
        <v>#REF!</v>
      </c>
      <c r="E30" s="15" t="e">
        <f>#REF!</f>
        <v>#REF!</v>
      </c>
      <c r="F30" s="15" t="e">
        <f>#REF!</f>
        <v>#REF!</v>
      </c>
      <c r="G30" s="15" t="e">
        <f>#REF!</f>
        <v>#REF!</v>
      </c>
      <c r="H30" s="15" t="e">
        <f>#REF!</f>
        <v>#REF!</v>
      </c>
      <c r="I30" s="15" t="e">
        <f>#REF!</f>
        <v>#REF!</v>
      </c>
      <c r="J30" s="15" t="e">
        <f>#REF!</f>
        <v>#REF!</v>
      </c>
      <c r="K30" s="15" t="e">
        <f>#REF!</f>
        <v>#REF!</v>
      </c>
      <c r="L30" s="15" t="e">
        <f>#REF!</f>
        <v>#REF!</v>
      </c>
      <c r="M30" s="21" t="e">
        <f>#REF!</f>
        <v>#REF!</v>
      </c>
      <c r="N30" s="111" t="e">
        <f>#REF!</f>
        <v>#REF!</v>
      </c>
    </row>
    <row r="31" spans="1:14" s="5" customFormat="1" ht="15">
      <c r="A31" s="79" t="s">
        <v>27</v>
      </c>
      <c r="B31" s="15" t="e">
        <f>#REF!</f>
        <v>#REF!</v>
      </c>
      <c r="C31" s="15" t="e">
        <f>#REF!</f>
        <v>#REF!</v>
      </c>
      <c r="D31" s="15" t="e">
        <f>#REF!</f>
        <v>#REF!</v>
      </c>
      <c r="E31" s="15" t="e">
        <f>#REF!</f>
        <v>#REF!</v>
      </c>
      <c r="F31" s="15" t="e">
        <f>#REF!</f>
        <v>#REF!</v>
      </c>
      <c r="G31" s="15" t="e">
        <f>#REF!</f>
        <v>#REF!</v>
      </c>
      <c r="H31" s="15" t="e">
        <f>#REF!</f>
        <v>#REF!</v>
      </c>
      <c r="I31" s="15" t="e">
        <f>#REF!</f>
        <v>#REF!</v>
      </c>
      <c r="J31" s="15" t="e">
        <f>#REF!</f>
        <v>#REF!</v>
      </c>
      <c r="K31" s="15" t="e">
        <f>#REF!</f>
        <v>#REF!</v>
      </c>
      <c r="L31" s="15" t="e">
        <f>#REF!</f>
        <v>#REF!</v>
      </c>
      <c r="M31" s="21" t="e">
        <f>#REF!</f>
        <v>#REF!</v>
      </c>
      <c r="N31" s="111" t="e">
        <f>#REF!</f>
        <v>#REF!</v>
      </c>
    </row>
    <row r="32" spans="1:14" s="5" customFormat="1" ht="15">
      <c r="A32" s="65" t="s">
        <v>12</v>
      </c>
      <c r="B32" s="8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1"/>
      <c r="N32" s="102"/>
    </row>
    <row r="33" spans="1:14" s="5" customFormat="1" ht="28.5">
      <c r="A33" s="69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01" t="e">
        <f>#REF!</f>
        <v>#REF!</v>
      </c>
      <c r="N33" s="102" t="e">
        <f>#REF!</f>
        <v>#REF!</v>
      </c>
    </row>
    <row r="34" spans="1:14" s="5" customFormat="1" ht="28.5">
      <c r="A34" s="70" t="s">
        <v>29</v>
      </c>
      <c r="B34" s="90" t="e">
        <f>#REF!</f>
        <v>#REF!</v>
      </c>
      <c r="C34" s="90" t="e">
        <f>#REF!</f>
        <v>#REF!</v>
      </c>
      <c r="D34" s="90" t="e">
        <f>#REF!</f>
        <v>#REF!</v>
      </c>
      <c r="E34" s="90" t="e">
        <f>#REF!</f>
        <v>#REF!</v>
      </c>
      <c r="F34" s="90" t="e">
        <f>#REF!</f>
        <v>#REF!</v>
      </c>
      <c r="G34" s="90" t="e">
        <f>#REF!</f>
        <v>#REF!</v>
      </c>
      <c r="H34" s="90" t="e">
        <f>#REF!</f>
        <v>#REF!</v>
      </c>
      <c r="I34" s="90" t="e">
        <f>#REF!</f>
        <v>#REF!</v>
      </c>
      <c r="J34" s="90" t="e">
        <f>#REF!</f>
        <v>#REF!</v>
      </c>
      <c r="K34" s="90" t="e">
        <f>#REF!</f>
        <v>#REF!</v>
      </c>
      <c r="L34" s="90" t="e">
        <f>#REF!</f>
        <v>#REF!</v>
      </c>
      <c r="M34" s="105" t="e">
        <f>#REF!</f>
        <v>#REF!</v>
      </c>
      <c r="N34" s="106" t="e">
        <f>#REF!</f>
        <v>#REF!</v>
      </c>
    </row>
    <row r="35" spans="1:14" s="5" customFormat="1" ht="12.75" customHeight="1">
      <c r="A35" s="3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91" t="s">
        <v>30</v>
      </c>
      <c r="B36" s="92"/>
      <c r="C36" s="92"/>
      <c r="D36" s="92"/>
      <c r="E36" s="92"/>
      <c r="F36" s="92"/>
      <c r="G36" s="92"/>
      <c r="H36" s="92"/>
      <c r="I36" s="92"/>
      <c r="J36" s="1"/>
      <c r="K36" s="1"/>
      <c r="L36" s="1"/>
      <c r="M36" s="1"/>
      <c r="N36" s="1"/>
    </row>
    <row r="37" spans="1:4" ht="12.75">
      <c r="A37" s="19"/>
      <c r="B37" s="4"/>
      <c r="C37" s="4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39" t="s">
        <v>32</v>
      </c>
      <c r="B68" s="139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40" t="s">
        <v>45</v>
      </c>
      <c r="B69" s="140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40" t="s">
        <v>46</v>
      </c>
      <c r="B70" s="140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40" t="s">
        <v>47</v>
      </c>
      <c r="B71" s="140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40" t="s">
        <v>48</v>
      </c>
      <c r="B72" s="140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40" t="s">
        <v>49</v>
      </c>
      <c r="B73" s="140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40" t="s">
        <v>50</v>
      </c>
      <c r="B74" s="140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40" t="s">
        <v>51</v>
      </c>
      <c r="B75" s="140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40" t="s">
        <v>52</v>
      </c>
      <c r="B76" s="140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40" t="s">
        <v>53</v>
      </c>
      <c r="B77" s="140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40" t="s">
        <v>54</v>
      </c>
      <c r="B78" s="140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7" customFormat="1" ht="12.75" customHeight="1">
      <c r="A79" s="140" t="s">
        <v>55</v>
      </c>
      <c r="B79" s="140"/>
      <c r="C79" s="140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40" t="s">
        <v>56</v>
      </c>
      <c r="B80" s="140"/>
      <c r="C80" s="140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40" t="s">
        <v>57</v>
      </c>
      <c r="B81" s="140"/>
      <c r="C81" s="140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40" t="s">
        <v>58</v>
      </c>
      <c r="B82" s="140"/>
      <c r="C82" s="140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40" t="s">
        <v>59</v>
      </c>
      <c r="B83" s="140"/>
      <c r="C83" s="140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40" t="s">
        <v>60</v>
      </c>
      <c r="B84" s="140"/>
      <c r="C84" s="140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40" t="s">
        <v>61</v>
      </c>
      <c r="B85" s="140"/>
      <c r="C85" s="140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42" t="s">
        <v>62</v>
      </c>
      <c r="B86" s="142"/>
      <c r="C86" s="142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42" t="s">
        <v>63</v>
      </c>
      <c r="B87" s="142"/>
      <c r="C87" s="142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42" t="s">
        <v>64</v>
      </c>
      <c r="B88" s="142"/>
      <c r="C88" s="142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42" t="s">
        <v>65</v>
      </c>
      <c r="B89" s="142"/>
      <c r="C89" s="142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4" customFormat="1" ht="12.75" customHeight="1">
      <c r="A90" s="141"/>
      <c r="B90" s="141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4" customFormat="1" ht="12.75" customHeight="1">
      <c r="A92" s="139" t="s">
        <v>67</v>
      </c>
      <c r="B92" s="139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2" t="s">
        <v>68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D36" sqref="D36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1.140625" style="3" bestFit="1" customWidth="1"/>
    <col min="4" max="6" width="12.57421875" style="3" bestFit="1" customWidth="1"/>
    <col min="7" max="7" width="11.140625" style="3" bestFit="1" customWidth="1"/>
    <col min="8" max="8" width="12.57421875" style="3" bestFit="1" customWidth="1"/>
    <col min="9" max="10" width="11.140625" style="3" bestFit="1" customWidth="1"/>
    <col min="11" max="11" width="13.28125" style="3" bestFit="1" customWidth="1"/>
    <col min="12" max="12" width="12.57421875" style="3" bestFit="1" customWidth="1"/>
    <col min="13" max="13" width="12.00390625" style="3" bestFit="1" customWidth="1"/>
    <col min="14" max="14" width="12.57421875" style="3" bestFit="1" customWidth="1"/>
  </cols>
  <sheetData>
    <row r="1" spans="1:11" ht="45.75" customHeight="1">
      <c r="A1" s="130" t="s">
        <v>86</v>
      </c>
      <c r="B1" s="143"/>
      <c r="C1" s="143"/>
      <c r="D1" s="143"/>
      <c r="E1" s="143"/>
      <c r="F1" s="143"/>
      <c r="G1" s="143"/>
      <c r="H1" s="143"/>
      <c r="I1" s="124"/>
      <c r="J1" s="124"/>
      <c r="K1" s="124"/>
    </row>
    <row r="2" spans="1:14" ht="27.75" customHeight="1" thickBot="1">
      <c r="A2" s="36"/>
      <c r="N2" s="125" t="s">
        <v>31</v>
      </c>
    </row>
    <row r="3" spans="1:14" s="148" customFormat="1" ht="45.75" customHeight="1" thickBot="1">
      <c r="A3" s="144" t="s">
        <v>2</v>
      </c>
      <c r="B3" s="145" t="s">
        <v>85</v>
      </c>
      <c r="C3" s="146" t="s">
        <v>74</v>
      </c>
      <c r="D3" s="146" t="s">
        <v>75</v>
      </c>
      <c r="E3" s="146" t="s">
        <v>76</v>
      </c>
      <c r="F3" s="146" t="s">
        <v>77</v>
      </c>
      <c r="G3" s="146" t="s">
        <v>78</v>
      </c>
      <c r="H3" s="146" t="s">
        <v>79</v>
      </c>
      <c r="I3" s="146" t="s">
        <v>80</v>
      </c>
      <c r="J3" s="146" t="s">
        <v>73</v>
      </c>
      <c r="K3" s="146" t="s">
        <v>81</v>
      </c>
      <c r="L3" s="146" t="s">
        <v>82</v>
      </c>
      <c r="M3" s="146" t="s">
        <v>83</v>
      </c>
      <c r="N3" s="147" t="s">
        <v>84</v>
      </c>
    </row>
    <row r="4" spans="1:14" s="5" customFormat="1" ht="37.5" customHeight="1">
      <c r="A4" s="35" t="s">
        <v>69</v>
      </c>
      <c r="B4" s="54">
        <v>68034.09999999999</v>
      </c>
      <c r="C4" s="126">
        <v>1162.19</v>
      </c>
      <c r="D4" s="126">
        <v>13480.84</v>
      </c>
      <c r="E4" s="126">
        <v>10594.82</v>
      </c>
      <c r="F4" s="126">
        <v>3398.53</v>
      </c>
      <c r="G4" s="126">
        <v>2721.0299999999997</v>
      </c>
      <c r="H4" s="126">
        <v>12604.439999999999</v>
      </c>
      <c r="I4" s="126">
        <v>2561.6899999999996</v>
      </c>
      <c r="J4" s="126">
        <v>2499.12</v>
      </c>
      <c r="K4" s="126">
        <v>2058.99</v>
      </c>
      <c r="L4" s="126">
        <v>12313.060000000001</v>
      </c>
      <c r="M4" s="126">
        <v>1744.8600000000001</v>
      </c>
      <c r="N4" s="131">
        <v>2894.5299999999997</v>
      </c>
    </row>
    <row r="5" spans="1:14" s="5" customFormat="1" ht="23.25" customHeight="1">
      <c r="A5" s="37" t="s">
        <v>12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8"/>
    </row>
    <row r="6" spans="1:14" s="5" customFormat="1" ht="23.25" customHeight="1">
      <c r="A6" s="38" t="s">
        <v>70</v>
      </c>
      <c r="B6" s="39">
        <v>51406.030000000006</v>
      </c>
      <c r="C6" s="40">
        <v>609.0899999999999</v>
      </c>
      <c r="D6" s="40">
        <v>11423.71</v>
      </c>
      <c r="E6" s="40">
        <v>9684.31</v>
      </c>
      <c r="F6" s="40">
        <v>786.84</v>
      </c>
      <c r="G6" s="40">
        <v>1997.1499999999999</v>
      </c>
      <c r="H6" s="40">
        <v>10855.4</v>
      </c>
      <c r="I6" s="40">
        <v>1056.3</v>
      </c>
      <c r="J6" s="40">
        <v>1095.6</v>
      </c>
      <c r="K6" s="40">
        <v>1067.97</v>
      </c>
      <c r="L6" s="40">
        <v>9928.19</v>
      </c>
      <c r="M6" s="40">
        <v>904.64</v>
      </c>
      <c r="N6" s="48">
        <v>1996.83</v>
      </c>
    </row>
    <row r="7" spans="1:14" s="5" customFormat="1" ht="21" customHeight="1" thickBot="1">
      <c r="A7" s="41" t="s">
        <v>90</v>
      </c>
      <c r="B7" s="42">
        <v>16628.07</v>
      </c>
      <c r="C7" s="40">
        <v>553.1</v>
      </c>
      <c r="D7" s="40">
        <v>2057.13</v>
      </c>
      <c r="E7" s="40">
        <v>910.51</v>
      </c>
      <c r="F7" s="40">
        <v>2611.69</v>
      </c>
      <c r="G7" s="40">
        <v>723.8800000000001</v>
      </c>
      <c r="H7" s="40">
        <v>1749.04</v>
      </c>
      <c r="I7" s="40">
        <v>1505.3899999999999</v>
      </c>
      <c r="J7" s="40">
        <v>1403.52</v>
      </c>
      <c r="K7" s="40">
        <v>991.02</v>
      </c>
      <c r="L7" s="40">
        <v>2384.87</v>
      </c>
      <c r="M7" s="40">
        <v>840.22</v>
      </c>
      <c r="N7" s="48">
        <v>897.7</v>
      </c>
    </row>
    <row r="8" spans="1:14" s="5" customFormat="1" ht="16.5" thickBot="1">
      <c r="A8" s="14" t="s">
        <v>19</v>
      </c>
      <c r="B8" s="120">
        <v>56595.19</v>
      </c>
      <c r="C8" s="121">
        <v>450.25</v>
      </c>
      <c r="D8" s="121">
        <v>12127.66</v>
      </c>
      <c r="E8" s="121">
        <v>10101.42</v>
      </c>
      <c r="F8" s="121">
        <v>2014.4</v>
      </c>
      <c r="G8" s="121">
        <v>1754.8799999999999</v>
      </c>
      <c r="H8" s="121">
        <v>12163.04</v>
      </c>
      <c r="I8" s="121">
        <v>1744.07</v>
      </c>
      <c r="J8" s="121">
        <v>1881.56</v>
      </c>
      <c r="K8" s="121">
        <v>1488.27</v>
      </c>
      <c r="L8" s="121">
        <v>9972.779999999999</v>
      </c>
      <c r="M8" s="121">
        <v>1352.37</v>
      </c>
      <c r="N8" s="132">
        <v>1544.4900000000002</v>
      </c>
    </row>
    <row r="9" spans="1:14" s="5" customFormat="1" ht="15.75">
      <c r="A9" s="43" t="s">
        <v>12</v>
      </c>
      <c r="B9" s="44"/>
      <c r="C9" s="45"/>
      <c r="D9" s="45"/>
      <c r="E9" s="45"/>
      <c r="F9" s="127"/>
      <c r="G9" s="127"/>
      <c r="H9" s="127"/>
      <c r="I9" s="127"/>
      <c r="J9" s="127"/>
      <c r="K9" s="127"/>
      <c r="L9" s="128"/>
      <c r="M9" s="128"/>
      <c r="N9" s="133"/>
    </row>
    <row r="10" spans="1:14" s="5" customFormat="1" ht="20.25" customHeight="1">
      <c r="A10" s="47" t="s">
        <v>71</v>
      </c>
      <c r="B10" s="39">
        <v>47220.48000000002</v>
      </c>
      <c r="C10" s="40">
        <v>534.03</v>
      </c>
      <c r="D10" s="40">
        <v>11291.41</v>
      </c>
      <c r="E10" s="40">
        <v>9517.42</v>
      </c>
      <c r="F10" s="40">
        <v>627.48</v>
      </c>
      <c r="G10" s="40">
        <v>1788.57</v>
      </c>
      <c r="H10" s="40">
        <v>10588.84</v>
      </c>
      <c r="I10" s="40">
        <v>873.66</v>
      </c>
      <c r="J10" s="40">
        <v>915.91</v>
      </c>
      <c r="K10" s="40">
        <v>731.19</v>
      </c>
      <c r="L10" s="40">
        <v>8463.41</v>
      </c>
      <c r="M10" s="40">
        <v>670.91</v>
      </c>
      <c r="N10" s="48">
        <v>1217.65</v>
      </c>
    </row>
    <row r="11" spans="1:14" s="5" customFormat="1" ht="21" customHeight="1" thickBot="1">
      <c r="A11" s="49" t="s">
        <v>91</v>
      </c>
      <c r="B11" s="42">
        <v>9374.71</v>
      </c>
      <c r="C11" s="40">
        <v>-83.78</v>
      </c>
      <c r="D11" s="40">
        <v>836.25</v>
      </c>
      <c r="E11" s="40">
        <v>584</v>
      </c>
      <c r="F11" s="40">
        <v>1386.92</v>
      </c>
      <c r="G11" s="40">
        <v>-33.69</v>
      </c>
      <c r="H11" s="40">
        <v>1574.2</v>
      </c>
      <c r="I11" s="40">
        <v>870.41</v>
      </c>
      <c r="J11" s="40">
        <v>965.65</v>
      </c>
      <c r="K11" s="40">
        <v>757.08</v>
      </c>
      <c r="L11" s="40">
        <v>1509.37</v>
      </c>
      <c r="M11" s="40">
        <v>681.46</v>
      </c>
      <c r="N11" s="48">
        <v>326.84000000000003</v>
      </c>
    </row>
    <row r="12" spans="1:14" s="5" customFormat="1" ht="16.5" thickBot="1">
      <c r="A12" s="50" t="s">
        <v>24</v>
      </c>
      <c r="B12" s="122">
        <v>11438.91</v>
      </c>
      <c r="C12" s="123">
        <v>711.94</v>
      </c>
      <c r="D12" s="123">
        <v>1353.1799999999998</v>
      </c>
      <c r="E12" s="123">
        <v>493.4</v>
      </c>
      <c r="F12" s="123">
        <v>1384.13</v>
      </c>
      <c r="G12" s="123">
        <v>966.1500000000001</v>
      </c>
      <c r="H12" s="123">
        <v>441.4</v>
      </c>
      <c r="I12" s="123">
        <v>817.62</v>
      </c>
      <c r="J12" s="123">
        <v>617.5600000000001</v>
      </c>
      <c r="K12" s="123">
        <v>570.72</v>
      </c>
      <c r="L12" s="123">
        <v>2340.2799999999997</v>
      </c>
      <c r="M12" s="123">
        <v>392.49</v>
      </c>
      <c r="N12" s="134">
        <v>1350.04</v>
      </c>
    </row>
    <row r="13" spans="1:14" s="5" customFormat="1" ht="15.75">
      <c r="A13" s="43" t="s">
        <v>12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129"/>
      <c r="M13" s="129"/>
      <c r="N13" s="46"/>
    </row>
    <row r="14" spans="1:14" s="5" customFormat="1" ht="19.5" customHeight="1">
      <c r="A14" s="47" t="s">
        <v>72</v>
      </c>
      <c r="B14" s="39">
        <v>4185.55</v>
      </c>
      <c r="C14" s="40">
        <v>75.06</v>
      </c>
      <c r="D14" s="40">
        <v>132.3</v>
      </c>
      <c r="E14" s="40">
        <v>166.89000000000001</v>
      </c>
      <c r="F14" s="40">
        <v>159.36</v>
      </c>
      <c r="G14" s="40">
        <v>208.57999999999998</v>
      </c>
      <c r="H14" s="40">
        <v>266.56</v>
      </c>
      <c r="I14" s="40">
        <v>182.64</v>
      </c>
      <c r="J14" s="40">
        <v>179.69</v>
      </c>
      <c r="K14" s="40">
        <v>336.78</v>
      </c>
      <c r="L14" s="40">
        <v>1464.78</v>
      </c>
      <c r="M14" s="40">
        <v>233.73000000000002</v>
      </c>
      <c r="N14" s="48">
        <v>779.18</v>
      </c>
    </row>
    <row r="15" spans="1:14" s="5" customFormat="1" ht="22.5" customHeight="1" thickBot="1">
      <c r="A15" s="51" t="s">
        <v>91</v>
      </c>
      <c r="B15" s="52">
        <v>7253.36</v>
      </c>
      <c r="C15" s="55">
        <v>636.88</v>
      </c>
      <c r="D15" s="55">
        <v>1220.8799999999999</v>
      </c>
      <c r="E15" s="55">
        <v>326.51</v>
      </c>
      <c r="F15" s="55">
        <v>1224.77</v>
      </c>
      <c r="G15" s="55">
        <v>757.57</v>
      </c>
      <c r="H15" s="55">
        <v>174.84</v>
      </c>
      <c r="I15" s="55">
        <v>634.98</v>
      </c>
      <c r="J15" s="55">
        <v>437.87000000000006</v>
      </c>
      <c r="K15" s="55">
        <v>233.94</v>
      </c>
      <c r="L15" s="55">
        <v>875.5</v>
      </c>
      <c r="M15" s="55">
        <v>158.76</v>
      </c>
      <c r="N15" s="56">
        <v>570.86</v>
      </c>
    </row>
    <row r="16" spans="1:14" ht="18.75" customHeight="1">
      <c r="A16" s="149" t="s">
        <v>88</v>
      </c>
      <c r="B16" s="149"/>
      <c r="C16" s="149"/>
      <c r="D16" s="149"/>
      <c r="E16" s="149"/>
      <c r="F16" s="149"/>
      <c r="G16" s="135"/>
      <c r="H16" s="135"/>
      <c r="I16" s="135"/>
      <c r="J16" s="135"/>
      <c r="K16" s="135"/>
      <c r="L16" s="135"/>
      <c r="M16" s="135"/>
      <c r="N16" s="135"/>
    </row>
    <row r="17" spans="1:14" s="136" customFormat="1" ht="18.75" customHeight="1">
      <c r="A17" s="150" t="s">
        <v>89</v>
      </c>
      <c r="B17" s="151"/>
      <c r="C17" s="151"/>
      <c r="D17" s="151"/>
      <c r="E17" s="151"/>
      <c r="F17" s="151"/>
      <c r="G17" s="2"/>
      <c r="H17" s="2"/>
      <c r="I17" s="2"/>
      <c r="J17" s="2"/>
      <c r="K17" s="2"/>
      <c r="L17" s="2"/>
      <c r="M17" s="2"/>
      <c r="N17" s="2"/>
    </row>
    <row r="18" spans="1:14" s="34" customFormat="1" ht="24.75" customHeight="1">
      <c r="A18" s="152" t="s">
        <v>87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2021-08-12T12:19:41Z</cp:lastPrinted>
  <dcterms:created xsi:type="dcterms:W3CDTF">2015-04-24T09:04:58Z</dcterms:created>
  <dcterms:modified xsi:type="dcterms:W3CDTF">2021-08-12T12:19:54Z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