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20 Trim ro" sheetId="2" r:id="rId2"/>
  </sheets>
  <definedNames>
    <definedName name="_xlnm.Print_Area" localSheetId="1">'sdp 2020 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<sst xmlns="http://schemas.openxmlformats.org/spreadsheetml/2006/main" count="99" uniqueCount="82">
  <si>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</si>
  <si>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</si>
  <si>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</si>
  <si>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</si>
  <si>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</si>
  <si>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</si>
  <si>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</si>
  <si>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</si>
  <si>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</si>
  <si>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</si>
  <si>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</si>
  <si>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</si>
  <si>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</si>
  <si>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</si>
  <si>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</si>
  <si>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</si>
  <si>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</si>
  <si>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</si>
  <si>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</si>
  <si>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</si>
  <si>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</si>
  <si>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</si>
  <si>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</si>
  <si>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</si>
  <si>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</si>
  <si>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</si>
  <si>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</si>
  <si>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</si>
  <si>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</si>
  <si>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</si>
  <si>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</si>
  <si>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</si>
  <si>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</si>
  <si>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</si>
  <si>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</si>
  <si>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</si>
  <si>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</si>
  <si>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</si>
  <si>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</si>
  <si>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</si>
  <si>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</si>
  <si>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</si>
  <si>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</si>
  <si>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</si>
  <si>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</si>
  <si>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</si>
  <si>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</si>
  <si>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</si>
  <si>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</si>
  <si>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</si>
  <si>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</si>
  <si>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</si>
  <si>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</si>
  <si>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</si>
  <si>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</si>
  <si>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</si>
  <si>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</si>
  <si>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</si>
  <si>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</si>
  <si>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</si>
  <si>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</si>
  <si>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</si>
  <si>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</si>
  <si>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</si>
  <si>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</si>
  <si>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</si>
  <si>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</si>
  <si>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</si>
  <si>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</si>
  <si>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</si>
  <si>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</si>
  <si>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</si>
  <si>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</si>
  <si>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</si>
  <si>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</si>
  <si>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Total  2020</t>
  </si>
  <si>
    <t>Trim II (date estimate)</t>
  </si>
  <si>
    <t>Trim III (date estimate)</t>
  </si>
  <si>
    <t>Trim IV (date estimate)</t>
  </si>
  <si>
    <t xml:space="preserve">Serviciul datoriei publice guvernamentale *                      </t>
  </si>
  <si>
    <t>Trim I (date operative)</t>
  </si>
  <si>
    <r>
      <t xml:space="preserve"> *) proiectia serviciului datoriei publice guvernamentale pentru aprilie-decembrie 2020 ia in considerare datele transmise de BNR cu privire la tranzactiile </t>
    </r>
    <r>
      <rPr>
        <b/>
        <i/>
        <sz val="12"/>
        <rFont val="Arial"/>
        <family val="2"/>
      </rPr>
      <t>dupa rezidenta creditorului</t>
    </r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</si>
</sst>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dd/mm/yy;@"/>
    <numFmt numFmtId="181" formatCode="#,##0.00000"/>
    <numFmt numFmtId="182" formatCode="#,##0.000000"/>
    <numFmt numFmtId="183" formatCode="#,##0.0000000"/>
    <numFmt numFmtId="184" formatCode="0.000"/>
    <numFmt numFmtId="185" formatCode="0.0000"/>
    <numFmt numFmtId="186" formatCode="0.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164" fontId="6" fillId="0" borderId="43" xfId="0" applyNumberFormat="1" applyFont="1" applyBorder="1" applyAlignment="1">
      <alignment/>
    </xf>
    <xf numFmtId="0" fontId="6" fillId="0" borderId="44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vertical="top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3" fillId="0" borderId="46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0" fontId="3" fillId="0" borderId="52" xfId="0" applyNumberFormat="1" applyFont="1" applyFill="1" applyBorder="1" applyAlignment="1">
      <alignment horizontal="left" vertical="center" wrapText="1"/>
    </xf>
    <xf numFmtId="4" fontId="9" fillId="0" borderId="53" xfId="0" applyNumberFormat="1" applyFont="1" applyBorder="1" applyAlignment="1">
      <alignment vertical="center"/>
    </xf>
    <xf numFmtId="4" fontId="9" fillId="0" borderId="54" xfId="0" applyNumberFormat="1" applyFont="1" applyFill="1" applyBorder="1" applyAlignment="1">
      <alignment vertical="center"/>
    </xf>
    <xf numFmtId="4" fontId="3" fillId="0" borderId="55" xfId="0" applyNumberFormat="1" applyFont="1" applyBorder="1" applyAlignment="1">
      <alignment vertical="center"/>
    </xf>
    <xf numFmtId="166" fontId="9" fillId="36" borderId="5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56" xfId="0" applyFon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5"/>
          <c:w val="0.965"/>
          <c:h val="0.7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907926"/>
        <c:axId val="17171335"/>
      </c:barChart>
      <c:catAx>
        <c:axId val="190792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71335"/>
        <c:crossesAt val="0"/>
        <c:auto val="1"/>
        <c:lblOffset val="100"/>
        <c:tickLblSkip val="1"/>
        <c:noMultiLvlLbl val="0"/>
      </c:catAx>
      <c:valAx>
        <c:axId val="17171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92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5595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8" t="s">
        <v>42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3:14" ht="12.75">
      <c r="C2" s="1"/>
      <c r="D2" s="2"/>
      <c r="J2" s="1"/>
      <c r="K2" s="2"/>
      <c r="N2" s="98" t="s">
        <v>0</v>
      </c>
    </row>
    <row r="3" spans="1:14" s="3" customFormat="1" ht="45.75" customHeight="1">
      <c r="A3" s="71" t="s">
        <v>43</v>
      </c>
      <c r="B3" s="40" t="s">
        <v>41</v>
      </c>
      <c r="C3" s="41">
        <v>42370</v>
      </c>
      <c r="D3" s="41">
        <v>42401</v>
      </c>
      <c r="E3" s="41">
        <v>42430</v>
      </c>
      <c r="F3" s="41">
        <v>42461</v>
      </c>
      <c r="G3" s="41">
        <v>42491</v>
      </c>
      <c r="H3" s="41">
        <v>42522</v>
      </c>
      <c r="I3" s="63" t="s">
        <v>74</v>
      </c>
      <c r="J3" s="63" t="s">
        <v>73</v>
      </c>
      <c r="K3" s="63" t="s">
        <v>69</v>
      </c>
      <c r="L3" s="63" t="s">
        <v>70</v>
      </c>
      <c r="M3" s="69" t="s">
        <v>71</v>
      </c>
      <c r="N3" s="70" t="s">
        <v>72</v>
      </c>
    </row>
    <row r="4" spans="1:14" s="3" customFormat="1" ht="48.75" customHeight="1">
      <c r="A4" s="42" t="s">
        <v>53</v>
      </c>
      <c r="B4" s="43" t="e">
        <f aca="true" t="shared" si="0" ref="B4:N4">SUM(B7,B9)</f>
        <v>#REF!</v>
      </c>
      <c r="C4" s="44" t="e">
        <f t="shared" si="0"/>
        <v>#REF!</v>
      </c>
      <c r="D4" s="44" t="e">
        <f t="shared" si="0"/>
        <v>#REF!</v>
      </c>
      <c r="E4" s="44" t="e">
        <f t="shared" si="0"/>
        <v>#REF!</v>
      </c>
      <c r="F4" s="45" t="e">
        <f t="shared" si="0"/>
        <v>#REF!</v>
      </c>
      <c r="G4" s="45" t="e">
        <f t="shared" si="0"/>
        <v>#REF!</v>
      </c>
      <c r="H4" s="45" t="e">
        <f t="shared" si="0"/>
        <v>#REF!</v>
      </c>
      <c r="I4" s="45" t="e">
        <f>SUM(I7,I9)</f>
        <v>#REF!</v>
      </c>
      <c r="J4" s="45" t="e">
        <f t="shared" si="0"/>
        <v>#REF!</v>
      </c>
      <c r="K4" s="45" t="e">
        <f t="shared" si="0"/>
        <v>#REF!</v>
      </c>
      <c r="L4" s="45" t="e">
        <f t="shared" si="0"/>
        <v>#REF!</v>
      </c>
      <c r="M4" s="46" t="e">
        <f t="shared" si="0"/>
        <v>#REF!</v>
      </c>
      <c r="N4" s="72" t="e">
        <f t="shared" si="0"/>
        <v>#REF!</v>
      </c>
    </row>
    <row r="5" spans="1:14" s="3" customFormat="1" ht="15">
      <c r="A5" s="47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8" t="e">
        <f t="shared" si="1"/>
        <v>#REF!</v>
      </c>
      <c r="N5" s="73" t="e">
        <f t="shared" si="1"/>
        <v>#REF!</v>
      </c>
    </row>
    <row r="6" spans="1:14" s="3" customFormat="1" ht="15">
      <c r="A6" s="49" t="s">
        <v>45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0"/>
      <c r="N6" s="74"/>
    </row>
    <row r="7" spans="1:14" s="3" customFormat="1" ht="14.25">
      <c r="A7" s="51" t="s">
        <v>54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0" t="e">
        <f t="shared" si="2"/>
        <v>#REF!</v>
      </c>
      <c r="N7" s="74" t="e">
        <f t="shared" si="2"/>
        <v>#REF!</v>
      </c>
    </row>
    <row r="8" spans="1:14" s="3" customFormat="1" ht="14.25">
      <c r="A8" s="52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3" t="e">
        <f t="shared" si="3"/>
        <v>#REF!</v>
      </c>
      <c r="N8" s="75" t="e">
        <f t="shared" si="3"/>
        <v>#REF!</v>
      </c>
    </row>
    <row r="9" spans="1:14" s="3" customFormat="1" ht="14.25">
      <c r="A9" s="51" t="s">
        <v>55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0" t="e">
        <f t="shared" si="4"/>
        <v>#REF!</v>
      </c>
      <c r="N9" s="74" t="e">
        <f t="shared" si="4"/>
        <v>#REF!</v>
      </c>
    </row>
    <row r="10" spans="1:14" s="3" customFormat="1" ht="14.25">
      <c r="A10" s="52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3" t="e">
        <f t="shared" si="5"/>
        <v>#REF!</v>
      </c>
      <c r="N10" s="75" t="e">
        <f t="shared" si="5"/>
        <v>#REF!</v>
      </c>
    </row>
    <row r="11" spans="1:14" s="3" customFormat="1" ht="15">
      <c r="A11" s="49" t="s">
        <v>45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0"/>
      <c r="N11" s="74"/>
    </row>
    <row r="12" spans="1:14" s="3" customFormat="1" ht="28.5">
      <c r="A12" s="54" t="s">
        <v>56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0" t="e">
        <f t="shared" si="6"/>
        <v>#REF!</v>
      </c>
      <c r="N12" s="74" t="e">
        <f t="shared" si="6"/>
        <v>#REF!</v>
      </c>
    </row>
    <row r="13" spans="1:14" s="3" customFormat="1" ht="28.5">
      <c r="A13" s="55" t="s">
        <v>57</v>
      </c>
      <c r="B13" s="56" t="e">
        <f>B23+B34*B14</f>
        <v>#REF!</v>
      </c>
      <c r="C13" s="56" t="e">
        <f>C23+C34*C14</f>
        <v>#REF!</v>
      </c>
      <c r="D13" s="56" t="e">
        <f aca="true" t="shared" si="7" ref="D13:N13">D23+D34*D14</f>
        <v>#REF!</v>
      </c>
      <c r="E13" s="56" t="e">
        <f t="shared" si="7"/>
        <v>#REF!</v>
      </c>
      <c r="F13" s="56" t="e">
        <f t="shared" si="7"/>
        <v>#REF!</v>
      </c>
      <c r="G13" s="56" t="e">
        <f t="shared" si="7"/>
        <v>#REF!</v>
      </c>
      <c r="H13" s="56" t="e">
        <f t="shared" si="7"/>
        <v>#REF!</v>
      </c>
      <c r="I13" s="56" t="e">
        <f t="shared" si="7"/>
        <v>#REF!</v>
      </c>
      <c r="J13" s="56" t="e">
        <f t="shared" si="7"/>
        <v>#REF!</v>
      </c>
      <c r="K13" s="56" t="e">
        <f t="shared" si="7"/>
        <v>#REF!</v>
      </c>
      <c r="L13" s="56" t="e">
        <f t="shared" si="7"/>
        <v>#REF!</v>
      </c>
      <c r="M13" s="57" t="e">
        <f t="shared" si="7"/>
        <v>#REF!</v>
      </c>
      <c r="N13" s="76" t="e">
        <f t="shared" si="7"/>
        <v>#REF!</v>
      </c>
    </row>
    <row r="14" spans="1:14" s="11" customFormat="1" ht="17.25" customHeight="1">
      <c r="A14" s="9" t="s">
        <v>67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4" t="s">
        <v>48</v>
      </c>
      <c r="B16" s="65" t="e">
        <f>SUM(B19,B20)</f>
        <v>#REF!</v>
      </c>
      <c r="C16" s="66" t="e">
        <f aca="true" t="shared" si="8" ref="C16:N16">C19+C20</f>
        <v>#REF!</v>
      </c>
      <c r="D16" s="66" t="e">
        <f t="shared" si="8"/>
        <v>#REF!</v>
      </c>
      <c r="E16" s="66" t="e">
        <f t="shared" si="8"/>
        <v>#REF!</v>
      </c>
      <c r="F16" s="66" t="e">
        <f t="shared" si="8"/>
        <v>#REF!</v>
      </c>
      <c r="G16" s="66" t="e">
        <f t="shared" si="8"/>
        <v>#REF!</v>
      </c>
      <c r="H16" s="66" t="e">
        <f t="shared" si="8"/>
        <v>#REF!</v>
      </c>
      <c r="I16" s="66" t="e">
        <f t="shared" si="8"/>
        <v>#REF!</v>
      </c>
      <c r="J16" s="66" t="e">
        <f t="shared" si="8"/>
        <v>#REF!</v>
      </c>
      <c r="K16" s="66" t="e">
        <f t="shared" si="8"/>
        <v>#REF!</v>
      </c>
      <c r="L16" s="66" t="e">
        <f t="shared" si="8"/>
        <v>#REF!</v>
      </c>
      <c r="M16" s="67" t="e">
        <f t="shared" si="8"/>
        <v>#REF!</v>
      </c>
      <c r="N16" s="68" t="e">
        <f t="shared" si="8"/>
        <v>#REF!</v>
      </c>
    </row>
    <row r="17" spans="1:15" s="12" customFormat="1" ht="33.75" customHeight="1">
      <c r="A17" s="84" t="s">
        <v>58</v>
      </c>
      <c r="B17" s="90" t="e">
        <f>SUM(C17:N17)</f>
        <v>#REF!</v>
      </c>
      <c r="C17" s="91" t="e">
        <f>#REF!</f>
        <v>#REF!</v>
      </c>
      <c r="D17" s="91" t="e">
        <f>#REF!</f>
        <v>#REF!</v>
      </c>
      <c r="E17" s="91" t="e">
        <f>#REF!</f>
        <v>#REF!</v>
      </c>
      <c r="F17" s="91" t="e">
        <f>#REF!</f>
        <v>#REF!</v>
      </c>
      <c r="G17" s="91" t="e">
        <f>#REF!</f>
        <v>#REF!</v>
      </c>
      <c r="H17" s="91" t="e">
        <f>#REF!</f>
        <v>#REF!</v>
      </c>
      <c r="I17" s="91" t="e">
        <f>#REF!</f>
        <v>#REF!</v>
      </c>
      <c r="J17" s="91" t="e">
        <f>#REF!</f>
        <v>#REF!</v>
      </c>
      <c r="K17" s="91" t="e">
        <f>#REF!</f>
        <v>#REF!</v>
      </c>
      <c r="L17" s="91" t="e">
        <f>#REF!</f>
        <v>#REF!</v>
      </c>
      <c r="M17" s="92" t="e">
        <f>#REF!</f>
        <v>#REF!</v>
      </c>
      <c r="N17" s="93" t="e">
        <f>#REF!</f>
        <v>#REF!</v>
      </c>
      <c r="O17" s="34"/>
    </row>
    <row r="18" spans="1:14" s="3" customFormat="1" ht="15">
      <c r="A18" s="49" t="s">
        <v>45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9"/>
      <c r="N18" s="77"/>
    </row>
    <row r="19" spans="1:14" s="3" customFormat="1" ht="14.25">
      <c r="A19" s="51" t="s">
        <v>54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1" t="e">
        <f>#REF!</f>
        <v>#REF!</v>
      </c>
      <c r="N19" s="78" t="e">
        <f>#REF!</f>
        <v>#REF!</v>
      </c>
    </row>
    <row r="20" spans="1:14" s="3" customFormat="1" ht="15">
      <c r="A20" s="60" t="s">
        <v>55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1" t="e">
        <f>#REF!</f>
        <v>#REF!</v>
      </c>
      <c r="N20" s="78" t="e">
        <f>#REF!</f>
        <v>#REF!</v>
      </c>
    </row>
    <row r="21" spans="1:14" s="3" customFormat="1" ht="15">
      <c r="A21" s="49" t="s">
        <v>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74"/>
    </row>
    <row r="22" spans="1:14" s="3" customFormat="1" ht="28.5">
      <c r="A22" s="54" t="s">
        <v>59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0" t="e">
        <f>#REF!+#REF!</f>
        <v>#REF!</v>
      </c>
      <c r="N22" s="74" t="e">
        <f>#REF!+#REF!</f>
        <v>#REF!</v>
      </c>
    </row>
    <row r="23" spans="1:14" s="3" customFormat="1" ht="28.5">
      <c r="A23" s="54" t="s">
        <v>60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0" t="e">
        <f>#REF!+#REF!</f>
        <v>#REF!</v>
      </c>
      <c r="N23" s="74" t="e">
        <f>#REF!+#REF!</f>
        <v>#REF!</v>
      </c>
    </row>
    <row r="24" spans="1:14" s="3" customFormat="1" ht="28.5">
      <c r="A24" s="94" t="s">
        <v>61</v>
      </c>
      <c r="B24" s="95" t="e">
        <f aca="true" t="shared" si="9" ref="B24:M24">B16/B14</f>
        <v>#REF!</v>
      </c>
      <c r="C24" s="95" t="e">
        <f t="shared" si="9"/>
        <v>#REF!</v>
      </c>
      <c r="D24" s="95" t="e">
        <f t="shared" si="9"/>
        <v>#REF!</v>
      </c>
      <c r="E24" s="95" t="e">
        <f t="shared" si="9"/>
        <v>#REF!</v>
      </c>
      <c r="F24" s="95" t="e">
        <f t="shared" si="9"/>
        <v>#REF!</v>
      </c>
      <c r="G24" s="95" t="e">
        <f t="shared" si="9"/>
        <v>#REF!</v>
      </c>
      <c r="H24" s="95" t="e">
        <f t="shared" si="9"/>
        <v>#REF!</v>
      </c>
      <c r="I24" s="95" t="e">
        <f>I16/I14</f>
        <v>#REF!</v>
      </c>
      <c r="J24" s="95" t="e">
        <f t="shared" si="9"/>
        <v>#REF!</v>
      </c>
      <c r="K24" s="95" t="e">
        <f t="shared" si="9"/>
        <v>#REF!</v>
      </c>
      <c r="L24" s="95" t="e">
        <f t="shared" si="9"/>
        <v>#REF!</v>
      </c>
      <c r="M24" s="96" t="e">
        <f t="shared" si="9"/>
        <v>#REF!</v>
      </c>
      <c r="N24" s="97" t="e">
        <f>N16/N14</f>
        <v>#REF!</v>
      </c>
    </row>
    <row r="25" spans="1:14" s="11" customFormat="1" ht="18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58"/>
      <c r="M25" s="58"/>
      <c r="N25" s="58"/>
    </row>
    <row r="26" spans="5:14" s="3" customFormat="1" ht="14.25">
      <c r="E26" s="14"/>
      <c r="F26" s="14"/>
      <c r="N26" s="98" t="s">
        <v>2</v>
      </c>
    </row>
    <row r="27" spans="1:14" s="3" customFormat="1" ht="31.5">
      <c r="A27" s="79" t="s">
        <v>51</v>
      </c>
      <c r="B27" s="80" t="e">
        <f>SUM(B30,B31)</f>
        <v>#REF!</v>
      </c>
      <c r="C27" s="81" t="e">
        <f aca="true" t="shared" si="10" ref="C27:N27">C30+C31</f>
        <v>#REF!</v>
      </c>
      <c r="D27" s="44" t="e">
        <f t="shared" si="10"/>
        <v>#REF!</v>
      </c>
      <c r="E27" s="44" t="e">
        <f t="shared" si="10"/>
        <v>#REF!</v>
      </c>
      <c r="F27" s="82" t="e">
        <f t="shared" si="10"/>
        <v>#REF!</v>
      </c>
      <c r="G27" s="82" t="e">
        <f t="shared" si="10"/>
        <v>#REF!</v>
      </c>
      <c r="H27" s="45" t="e">
        <f t="shared" si="10"/>
        <v>#REF!</v>
      </c>
      <c r="I27" s="45" t="e">
        <f t="shared" si="10"/>
        <v>#REF!</v>
      </c>
      <c r="J27" s="45" t="e">
        <f t="shared" si="10"/>
        <v>#REF!</v>
      </c>
      <c r="K27" s="45" t="e">
        <f t="shared" si="10"/>
        <v>#REF!</v>
      </c>
      <c r="L27" s="45" t="e">
        <f>L30+L31</f>
        <v>#REF!</v>
      </c>
      <c r="M27" s="46" t="e">
        <f t="shared" si="10"/>
        <v>#REF!</v>
      </c>
      <c r="N27" s="83" t="e">
        <f t="shared" si="10"/>
        <v>#REF!</v>
      </c>
    </row>
    <row r="28" spans="1:14" s="3" customFormat="1" ht="14.25">
      <c r="A28" s="84" t="s">
        <v>62</v>
      </c>
      <c r="B28" s="85"/>
      <c r="C28" s="86"/>
      <c r="D28" s="86"/>
      <c r="E28" s="86"/>
      <c r="F28" s="86"/>
      <c r="G28" s="86"/>
      <c r="H28" s="86">
        <v>1500</v>
      </c>
      <c r="I28" s="87"/>
      <c r="J28" s="86"/>
      <c r="K28" s="86"/>
      <c r="L28" s="86"/>
      <c r="M28" s="88"/>
      <c r="N28" s="89"/>
    </row>
    <row r="29" spans="1:14" s="3" customFormat="1" ht="15">
      <c r="A29" s="49" t="s">
        <v>45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74"/>
    </row>
    <row r="30" spans="1:14" s="3" customFormat="1" ht="14.25">
      <c r="A30" s="51" t="s">
        <v>63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9" t="e">
        <f>#REF!</f>
        <v>#REF!</v>
      </c>
      <c r="N30" s="77" t="e">
        <f>#REF!</f>
        <v>#REF!</v>
      </c>
    </row>
    <row r="31" spans="1:14" s="3" customFormat="1" ht="15">
      <c r="A31" s="60" t="s">
        <v>64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9" t="e">
        <f>#REF!</f>
        <v>#REF!</v>
      </c>
      <c r="N31" s="77" t="e">
        <f>#REF!</f>
        <v>#REF!</v>
      </c>
    </row>
    <row r="32" spans="1:14" s="3" customFormat="1" ht="15">
      <c r="A32" s="49" t="s">
        <v>45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74"/>
    </row>
    <row r="33" spans="1:14" s="3" customFormat="1" ht="28.5">
      <c r="A33" s="54" t="s">
        <v>65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0" t="e">
        <f>#REF!</f>
        <v>#REF!</v>
      </c>
      <c r="N33" s="74" t="e">
        <f>#REF!</f>
        <v>#REF!</v>
      </c>
    </row>
    <row r="34" spans="1:14" s="3" customFormat="1" ht="28.5">
      <c r="A34" s="55" t="s">
        <v>66</v>
      </c>
      <c r="B34" s="62" t="e">
        <f>#REF!</f>
        <v>#REF!</v>
      </c>
      <c r="C34" s="62" t="e">
        <f>#REF!</f>
        <v>#REF!</v>
      </c>
      <c r="D34" s="62" t="e">
        <f>#REF!</f>
        <v>#REF!</v>
      </c>
      <c r="E34" s="62" t="e">
        <f>#REF!</f>
        <v>#REF!</v>
      </c>
      <c r="F34" s="62" t="e">
        <f>#REF!</f>
        <v>#REF!</v>
      </c>
      <c r="G34" s="62" t="e">
        <f>#REF!</f>
        <v>#REF!</v>
      </c>
      <c r="H34" s="62" t="e">
        <f>#REF!</f>
        <v>#REF!</v>
      </c>
      <c r="I34" s="62" t="e">
        <f>#REF!</f>
        <v>#REF!</v>
      </c>
      <c r="J34" s="62" t="e">
        <f>#REF!</f>
        <v>#REF!</v>
      </c>
      <c r="K34" s="62" t="e">
        <f>#REF!</f>
        <v>#REF!</v>
      </c>
      <c r="L34" s="62" t="e">
        <f>#REF!</f>
        <v>#REF!</v>
      </c>
      <c r="M34" s="57" t="e">
        <f>#REF!</f>
        <v>#REF!</v>
      </c>
      <c r="N34" s="76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8" t="s">
        <v>68</v>
      </c>
      <c r="B36" s="39"/>
      <c r="C36" s="39"/>
      <c r="D36" s="39"/>
      <c r="E36" s="39"/>
      <c r="F36" s="39"/>
      <c r="G36" s="39"/>
      <c r="H36" s="39"/>
      <c r="I36" s="39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5" t="s">
        <v>4</v>
      </c>
      <c r="B68" s="135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3" t="s">
        <v>17</v>
      </c>
      <c r="B69" s="133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3" t="s">
        <v>18</v>
      </c>
      <c r="B70" s="133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3" t="s">
        <v>19</v>
      </c>
      <c r="B71" s="133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3" t="s">
        <v>20</v>
      </c>
      <c r="B72" s="133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3" t="s">
        <v>21</v>
      </c>
      <c r="B73" s="133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3" t="s">
        <v>22</v>
      </c>
      <c r="B74" s="133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3" t="s">
        <v>23</v>
      </c>
      <c r="B75" s="133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3" t="s">
        <v>24</v>
      </c>
      <c r="B76" s="133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3" t="s">
        <v>25</v>
      </c>
      <c r="B77" s="133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3" t="s">
        <v>26</v>
      </c>
      <c r="B78" s="133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3" t="s">
        <v>27</v>
      </c>
      <c r="B79" s="133"/>
      <c r="C79" s="133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3" t="s">
        <v>28</v>
      </c>
      <c r="B80" s="133"/>
      <c r="C80" s="133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3" t="s">
        <v>29</v>
      </c>
      <c r="B81" s="133"/>
      <c r="C81" s="133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3" t="s">
        <v>30</v>
      </c>
      <c r="B82" s="133"/>
      <c r="C82" s="133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3" t="s">
        <v>31</v>
      </c>
      <c r="B83" s="133"/>
      <c r="C83" s="133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3" t="s">
        <v>32</v>
      </c>
      <c r="B84" s="133"/>
      <c r="C84" s="133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3" t="s">
        <v>33</v>
      </c>
      <c r="B85" s="133"/>
      <c r="C85" s="133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7" t="s">
        <v>34</v>
      </c>
      <c r="B86" s="137"/>
      <c r="C86" s="137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7" t="s">
        <v>35</v>
      </c>
      <c r="B87" s="137"/>
      <c r="C87" s="137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7" t="s">
        <v>36</v>
      </c>
      <c r="B88" s="137"/>
      <c r="C88" s="137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7" t="s">
        <v>37</v>
      </c>
      <c r="B89" s="137"/>
      <c r="C89" s="137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6"/>
      <c r="B90" s="136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0" customFormat="1" ht="12.75" customHeight="1">
      <c r="A92" s="135" t="s">
        <v>39</v>
      </c>
      <c r="B92" s="135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7" t="s">
        <v>40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view="pageBreakPreview" zoomScale="75" zoomScaleNormal="75" zoomScaleSheetLayoutView="75" workbookViewId="0" topLeftCell="A1">
      <selection activeCell="B27" sqref="B27"/>
    </sheetView>
  </sheetViews>
  <sheetFormatPr defaultColWidth="9.140625" defaultRowHeight="12.75"/>
  <cols>
    <col min="1" max="1" width="47.57421875" style="0" customWidth="1"/>
    <col min="2" max="2" width="17.421875" style="0" customWidth="1"/>
    <col min="3" max="3" width="18.8515625" style="0" customWidth="1"/>
    <col min="4" max="4" width="18.140625" style="0" customWidth="1"/>
    <col min="5" max="5" width="17.421875" style="0" customWidth="1"/>
    <col min="6" max="6" width="17.28125" style="0" customWidth="1"/>
  </cols>
  <sheetData>
    <row r="1" spans="1:4" ht="22.5" customHeight="1">
      <c r="A1" s="140"/>
      <c r="B1" s="141" t="s">
        <v>79</v>
      </c>
      <c r="C1" s="142"/>
      <c r="D1" s="142"/>
    </row>
    <row r="2" spans="1:6" ht="15.75" thickBot="1">
      <c r="A2" s="35"/>
      <c r="F2" s="36" t="s">
        <v>3</v>
      </c>
    </row>
    <row r="3" spans="1:6" s="3" customFormat="1" ht="45.75" customHeight="1" thickBot="1">
      <c r="A3" s="101" t="s">
        <v>43</v>
      </c>
      <c r="B3" s="102" t="s">
        <v>75</v>
      </c>
      <c r="C3" s="113" t="s">
        <v>80</v>
      </c>
      <c r="D3" s="113" t="s">
        <v>76</v>
      </c>
      <c r="E3" s="113" t="s">
        <v>77</v>
      </c>
      <c r="F3" s="132" t="s">
        <v>78</v>
      </c>
    </row>
    <row r="4" spans="1:6" s="3" customFormat="1" ht="31.5">
      <c r="A4" s="128" t="s">
        <v>44</v>
      </c>
      <c r="B4" s="129">
        <v>59219.67999999999</v>
      </c>
      <c r="C4" s="129">
        <v>14036.529999999999</v>
      </c>
      <c r="D4" s="129">
        <v>15790.68</v>
      </c>
      <c r="E4" s="129">
        <v>15146.5</v>
      </c>
      <c r="F4" s="130">
        <v>14245.970000000001</v>
      </c>
    </row>
    <row r="5" spans="1:6" s="3" customFormat="1" ht="23.25" customHeight="1">
      <c r="A5" s="112" t="s">
        <v>45</v>
      </c>
      <c r="B5" s="99"/>
      <c r="C5" s="100"/>
      <c r="D5" s="100"/>
      <c r="E5" s="100"/>
      <c r="F5" s="107"/>
    </row>
    <row r="6" spans="1:6" s="3" customFormat="1" ht="23.25" customHeight="1">
      <c r="A6" s="106" t="s">
        <v>46</v>
      </c>
      <c r="B6" s="116">
        <v>44942.73</v>
      </c>
      <c r="C6" s="117">
        <v>10692.2</v>
      </c>
      <c r="D6" s="117">
        <v>10735.78</v>
      </c>
      <c r="E6" s="117">
        <v>11806.61</v>
      </c>
      <c r="F6" s="118">
        <v>11708.14</v>
      </c>
    </row>
    <row r="7" spans="1:6" s="3" customFormat="1" ht="21" customHeight="1" thickBot="1">
      <c r="A7" s="108" t="s">
        <v>47</v>
      </c>
      <c r="B7" s="122">
        <v>14276.949999999999</v>
      </c>
      <c r="C7" s="123">
        <v>3344.33</v>
      </c>
      <c r="D7" s="123">
        <v>5054.9</v>
      </c>
      <c r="E7" s="123">
        <v>3339.89</v>
      </c>
      <c r="F7" s="124">
        <v>2537.83</v>
      </c>
    </row>
    <row r="8" spans="1:6" s="3" customFormat="1" ht="32.25" thickBot="1">
      <c r="A8" s="103" t="s">
        <v>48</v>
      </c>
      <c r="B8" s="115">
        <v>44835.549999999996</v>
      </c>
      <c r="C8" s="115">
        <v>12183.99</v>
      </c>
      <c r="D8" s="115">
        <v>12539.63</v>
      </c>
      <c r="E8" s="115">
        <v>8457.64</v>
      </c>
      <c r="F8" s="131">
        <v>11654.29</v>
      </c>
    </row>
    <row r="9" spans="1:6" s="3" customFormat="1" ht="15.75">
      <c r="A9" s="105" t="s">
        <v>45</v>
      </c>
      <c r="B9" s="125"/>
      <c r="C9" s="126"/>
      <c r="D9" s="126"/>
      <c r="E9" s="126"/>
      <c r="F9" s="127"/>
    </row>
    <row r="10" spans="1:6" s="3" customFormat="1" ht="20.25" customHeight="1">
      <c r="A10" s="109" t="s">
        <v>49</v>
      </c>
      <c r="B10" s="116">
        <v>36689.129</v>
      </c>
      <c r="C10" s="117">
        <v>10261.866</v>
      </c>
      <c r="D10" s="117">
        <v>9524.806999999999</v>
      </c>
      <c r="E10" s="117">
        <v>6547.682</v>
      </c>
      <c r="F10" s="118">
        <v>10354.773999999998</v>
      </c>
    </row>
    <row r="11" spans="1:6" s="3" customFormat="1" ht="21" customHeight="1" thickBot="1">
      <c r="A11" s="110" t="s">
        <v>50</v>
      </c>
      <c r="B11" s="122">
        <v>8146.422919999999</v>
      </c>
      <c r="C11" s="123">
        <v>1922.1240000000003</v>
      </c>
      <c r="D11" s="123">
        <v>3014.82272</v>
      </c>
      <c r="E11" s="123">
        <v>1909.96048</v>
      </c>
      <c r="F11" s="124">
        <v>1299.5157199999999</v>
      </c>
    </row>
    <row r="12" spans="1:6" s="3" customFormat="1" ht="32.25" thickBot="1">
      <c r="A12" s="104" t="s">
        <v>51</v>
      </c>
      <c r="B12" s="114">
        <v>14384.130000000001</v>
      </c>
      <c r="C12" s="115">
        <v>1852.54</v>
      </c>
      <c r="D12" s="115">
        <v>3251.05</v>
      </c>
      <c r="E12" s="115">
        <v>6688.86</v>
      </c>
      <c r="F12" s="131">
        <v>2591.68</v>
      </c>
    </row>
    <row r="13" spans="1:6" s="3" customFormat="1" ht="15.75">
      <c r="A13" s="105" t="s">
        <v>45</v>
      </c>
      <c r="B13" s="125"/>
      <c r="C13" s="126"/>
      <c r="D13" s="126"/>
      <c r="E13" s="126"/>
      <c r="F13" s="127"/>
    </row>
    <row r="14" spans="1:6" s="3" customFormat="1" ht="19.5" customHeight="1">
      <c r="A14" s="109" t="s">
        <v>52</v>
      </c>
      <c r="B14" s="116">
        <v>8253.6</v>
      </c>
      <c r="C14" s="117">
        <v>430.33</v>
      </c>
      <c r="D14" s="117">
        <v>1210.97</v>
      </c>
      <c r="E14" s="117">
        <v>5258.93</v>
      </c>
      <c r="F14" s="118">
        <v>1353.37</v>
      </c>
    </row>
    <row r="15" spans="1:6" s="3" customFormat="1" ht="22.5" customHeight="1" thickBot="1">
      <c r="A15" s="111" t="s">
        <v>50</v>
      </c>
      <c r="B15" s="119">
        <v>6130.530000000001</v>
      </c>
      <c r="C15" s="120">
        <v>1422.21</v>
      </c>
      <c r="D15" s="120">
        <v>2040.08</v>
      </c>
      <c r="E15" s="120">
        <v>1429.93</v>
      </c>
      <c r="F15" s="121">
        <v>1238.31</v>
      </c>
    </row>
    <row r="16" spans="1:6" s="37" customFormat="1" ht="42" customHeight="1">
      <c r="A16" s="139" t="s">
        <v>81</v>
      </c>
      <c r="B16" s="139"/>
      <c r="C16" s="139"/>
      <c r="D16" s="139"/>
      <c r="E16" s="139"/>
      <c r="F16" s="139"/>
    </row>
  </sheetData>
  <sheetProtection/>
  <mergeCells count="2">
    <mergeCell ref="B1:D1"/>
    <mergeCell ref="A16:F16"/>
  </mergeCells>
  <printOptions/>
  <pageMargins left="0.5905511811023623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2020-05-11T07:01:34Z</cp:lastPrinted>
  <dcterms:created xsi:type="dcterms:W3CDTF">2015-04-24T09:04:58Z</dcterms:created>
  <dcterms:modified xsi:type="dcterms:W3CDTF">2020-05-11T07:11:51Z</dcterms:modified>
  <cp:category/>
  <cp:version/>
  <cp:contentType/>
  <cp:contentStatus/>
</cp:coreProperties>
</file>