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00" tabRatio="563" firstSheet="1" activeTab="1"/>
  </bookViews>
  <sheets>
    <sheet name="sdp iul-dec 2016 ro" sheetId="1" state="hidden" r:id="rId1"/>
    <sheet name="sdp 2019 Trim eng" sheetId="2" r:id="rId2"/>
  </sheets>
  <externalReferences>
    <externalReference r:id="rId5"/>
  </externalReferences>
  <definedNames>
    <definedName name="_xlnm.Print_Area" localSheetId="1">'sdp 2019 Trim eng'!$A$1:$F$17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<sst xmlns="http://schemas.openxmlformats.org/spreadsheetml/2006/main" count="99" uniqueCount="86">
  <si>
    <t>mil Lei</t>
  </si>
  <si>
    <t>Indicators</t>
  </si>
  <si>
    <t xml:space="preserve"> (mil EURO)</t>
  </si>
  <si>
    <t>of which:</t>
  </si>
  <si>
    <t>mil EURO</t>
  </si>
  <si>
    <t>I. Domestic government public debt service</t>
  </si>
  <si>
    <t xml:space="preserve">   - principal    </t>
  </si>
  <si>
    <t xml:space="preserve">   - interest and commission</t>
  </si>
  <si>
    <t>II. External government public debt service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</si>
  <si>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</si>
  <si>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</si>
  <si>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</si>
  <si>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</si>
  <si>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</si>
  <si>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</si>
  <si>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</si>
  <si>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</si>
  <si>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</si>
  <si>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</si>
  <si>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</si>
  <si>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</si>
  <si>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</si>
  <si>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</si>
  <si>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</si>
  <si>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</si>
  <si>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</si>
  <si>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</si>
  <si>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</si>
  <si>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</si>
  <si>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</si>
  <si>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</si>
  <si>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</si>
  <si>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</si>
  <si>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</si>
  <si>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</si>
  <si>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</si>
  <si>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</si>
  <si>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</si>
  <si>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</si>
  <si>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</si>
  <si>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</si>
  <si>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</si>
  <si>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</si>
  <si>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</si>
  <si>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</si>
  <si>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</si>
  <si>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</si>
  <si>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</si>
  <si>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>Q4 (est)</t>
  </si>
  <si>
    <t xml:space="preserve">Government public debt service (I+II)                         </t>
  </si>
  <si>
    <t xml:space="preserve">  -  principal</t>
  </si>
  <si>
    <t xml:space="preserve">  -  interest and commission</t>
  </si>
  <si>
    <t>Serviciul datoriei publice guvernamentale</t>
  </si>
  <si>
    <t>Indicatori</t>
  </si>
  <si>
    <t>din care:</t>
  </si>
  <si>
    <t>I. Serviciul datoriei publice guvernamentale interne</t>
  </si>
  <si>
    <t>II. Serviciul datoriei publice guvernamentale externe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</si>
  <si>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</si>
  <si>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</si>
  <si>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</si>
  <si>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</si>
  <si>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</si>
  <si>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</si>
  <si>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</si>
  <si>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</si>
  <si>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</si>
  <si>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</si>
  <si>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</si>
  <si>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</si>
  <si>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</si>
  <si>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</si>
  <si>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</si>
  <si>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</si>
  <si>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</si>
  <si>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</si>
  <si>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</si>
  <si>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</si>
  <si>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</si>
  <si>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</si>
  <si>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Government public debt service *)</t>
  </si>
  <si>
    <t xml:space="preserve"> * according to market of issuance</t>
  </si>
  <si>
    <t>Q1 (preliminary data)</t>
  </si>
  <si>
    <t>Total  2019</t>
  </si>
  <si>
    <t>Q2 (preliminary data)</t>
  </si>
  <si>
    <t>Q3 (preliminary data)</t>
  </si>
  <si>
    <t>RON mil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</si>
</sst>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  <numFmt numFmtId="175" formatCode="#,##0.000"/>
    <numFmt numFmtId="176" formatCode="#,##0.00\ _l_e_i"/>
    <numFmt numFmtId="177" formatCode="#,##0.0\ [$USD]"/>
    <numFmt numFmtId="178" formatCode="0.00000"/>
    <numFmt numFmtId="179" formatCode="0.000000"/>
    <numFmt numFmtId="180" formatCode="0.000"/>
    <numFmt numFmtId="181" formatCode="#,##0.00000"/>
    <numFmt numFmtId="182" formatCode="#,##0.000000"/>
  </numFmts>
  <fonts count="64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4" fontId="14" fillId="0" borderId="0" xfId="0" applyNumberFormat="1" applyFont="1" applyBorder="1" applyAlignment="1">
      <alignment/>
    </xf>
    <xf numFmtId="164" fontId="61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64" fontId="62" fillId="0" borderId="0" xfId="0" applyNumberFormat="1" applyFont="1" applyAlignment="1">
      <alignment/>
    </xf>
    <xf numFmtId="0" fontId="62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1" fillId="36" borderId="13" xfId="0" applyNumberFormat="1" applyFont="1" applyFill="1" applyBorder="1" applyAlignment="1">
      <alignment horizontal="center" vertical="center" wrapText="1"/>
    </xf>
    <xf numFmtId="172" fontId="1" fillId="36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top" wrapText="1"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1" fillId="33" borderId="18" xfId="0" applyNumberFormat="1" applyFont="1" applyFill="1" applyBorder="1" applyAlignment="1">
      <alignment horizontal="right" vertical="center" wrapText="1"/>
    </xf>
    <xf numFmtId="164" fontId="1" fillId="33" borderId="19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vertical="top" wrapText="1"/>
    </xf>
    <xf numFmtId="164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 horizontal="left" vertical="top" wrapText="1"/>
    </xf>
    <xf numFmtId="0" fontId="2" fillId="33" borderId="22" xfId="0" applyNumberFormat="1" applyFont="1" applyFill="1" applyBorder="1" applyAlignment="1">
      <alignment horizontal="left" vertical="top" wrapText="1"/>
    </xf>
    <xf numFmtId="164" fontId="2" fillId="33" borderId="21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1" xfId="0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vertical="top" wrapText="1"/>
    </xf>
    <xf numFmtId="164" fontId="61" fillId="0" borderId="21" xfId="0" applyNumberFormat="1" applyFont="1" applyFill="1" applyBorder="1" applyAlignment="1">
      <alignment/>
    </xf>
    <xf numFmtId="164" fontId="2" fillId="0" borderId="26" xfId="0" applyNumberFormat="1" applyFont="1" applyBorder="1" applyAlignment="1">
      <alignment/>
    </xf>
    <xf numFmtId="172" fontId="1" fillId="36" borderId="13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164" fontId="1" fillId="0" borderId="28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72" fontId="1" fillId="36" borderId="31" xfId="0" applyNumberFormat="1" applyFont="1" applyFill="1" applyBorder="1" applyAlignment="1">
      <alignment horizontal="center" vertical="center" wrapText="1"/>
    </xf>
    <xf numFmtId="172" fontId="1" fillId="36" borderId="32" xfId="0" applyNumberFormat="1" applyFont="1" applyFill="1" applyBorder="1" applyAlignment="1">
      <alignment horizontal="center" vertical="center" wrapText="1"/>
    </xf>
    <xf numFmtId="0" fontId="1" fillId="36" borderId="33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Border="1" applyAlignment="1">
      <alignment/>
    </xf>
    <xf numFmtId="164" fontId="1" fillId="33" borderId="35" xfId="0" applyNumberFormat="1" applyFont="1" applyFill="1" applyBorder="1" applyAlignment="1">
      <alignment/>
    </xf>
    <xf numFmtId="164" fontId="2" fillId="0" borderId="34" xfId="0" applyNumberFormat="1" applyFont="1" applyBorder="1" applyAlignment="1">
      <alignment/>
    </xf>
    <xf numFmtId="164" fontId="2" fillId="33" borderId="34" xfId="0" applyNumberFormat="1" applyFont="1" applyFill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61" fillId="0" borderId="3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left" vertical="center" wrapText="1"/>
    </xf>
    <xf numFmtId="164" fontId="1" fillId="0" borderId="37" xfId="0" applyNumberFormat="1" applyFont="1" applyBorder="1" applyAlignment="1">
      <alignment/>
    </xf>
    <xf numFmtId="164" fontId="63" fillId="0" borderId="16" xfId="0" applyNumberFormat="1" applyFont="1" applyFill="1" applyBorder="1" applyAlignment="1">
      <alignment/>
    </xf>
    <xf numFmtId="164" fontId="1" fillId="34" borderId="16" xfId="0" applyNumberFormat="1" applyFont="1" applyFill="1" applyBorder="1" applyAlignment="1">
      <alignment/>
    </xf>
    <xf numFmtId="164" fontId="1" fillId="0" borderId="38" xfId="0" applyNumberFormat="1" applyFont="1" applyBorder="1" applyAlignment="1">
      <alignment/>
    </xf>
    <xf numFmtId="0" fontId="5" fillId="0" borderId="27" xfId="0" applyNumberFormat="1" applyFont="1" applyBorder="1" applyAlignment="1">
      <alignment horizontal="left" vertical="center" wrapText="1"/>
    </xf>
    <xf numFmtId="164" fontId="5" fillId="0" borderId="28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7" fillId="0" borderId="29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5" fillId="33" borderId="33" xfId="0" applyNumberFormat="1" applyFont="1" applyFill="1" applyBorder="1" applyAlignment="1">
      <alignment horizontal="left" vertical="top" wrapText="1"/>
    </xf>
    <xf numFmtId="164" fontId="5" fillId="33" borderId="31" xfId="0" applyNumberFormat="1" applyFont="1" applyFill="1" applyBorder="1" applyAlignment="1">
      <alignment/>
    </xf>
    <xf numFmtId="164" fontId="5" fillId="33" borderId="29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0" fontId="3" fillId="36" borderId="39" xfId="0" applyNumberFormat="1" applyFont="1" applyFill="1" applyBorder="1" applyAlignment="1">
      <alignment horizontal="center" vertical="center" wrapText="1"/>
    </xf>
    <xf numFmtId="0" fontId="3" fillId="36" borderId="40" xfId="0" applyNumberFormat="1" applyFont="1" applyFill="1" applyBorder="1" applyAlignment="1">
      <alignment horizontal="center" vertical="center" wrapText="1"/>
    </xf>
    <xf numFmtId="164" fontId="3" fillId="0" borderId="41" xfId="0" applyNumberFormat="1" applyFont="1" applyBorder="1" applyAlignment="1">
      <alignment/>
    </xf>
    <xf numFmtId="164" fontId="6" fillId="0" borderId="41" xfId="0" applyNumberFormat="1" applyFont="1" applyBorder="1" applyAlignment="1">
      <alignment/>
    </xf>
    <xf numFmtId="0" fontId="3" fillId="0" borderId="39" xfId="0" applyNumberFormat="1" applyFont="1" applyFill="1" applyBorder="1" applyAlignment="1">
      <alignment horizontal="left" vertical="center" wrapText="1"/>
    </xf>
    <xf numFmtId="0" fontId="3" fillId="0" borderId="39" xfId="0" applyNumberFormat="1" applyFont="1" applyBorder="1" applyAlignment="1">
      <alignment horizontal="left" vertical="center" wrapText="1"/>
    </xf>
    <xf numFmtId="0" fontId="4" fillId="0" borderId="42" xfId="0" applyNumberFormat="1" applyFont="1" applyFill="1" applyBorder="1" applyAlignment="1">
      <alignment vertical="top" wrapText="1"/>
    </xf>
    <xf numFmtId="164" fontId="6" fillId="0" borderId="43" xfId="0" applyNumberFormat="1" applyFont="1" applyBorder="1" applyAlignment="1">
      <alignment/>
    </xf>
    <xf numFmtId="0" fontId="6" fillId="0" borderId="44" xfId="0" applyNumberFormat="1" applyFont="1" applyBorder="1" applyAlignment="1">
      <alignment horizontal="left" vertical="top" wrapText="1"/>
    </xf>
    <xf numFmtId="0" fontId="6" fillId="0" borderId="45" xfId="0" applyNumberFormat="1" applyFont="1" applyBorder="1" applyAlignment="1">
      <alignment horizontal="left" vertical="top" wrapText="1"/>
    </xf>
    <xf numFmtId="0" fontId="6" fillId="0" borderId="44" xfId="0" applyNumberFormat="1" applyFont="1" applyFill="1" applyBorder="1" applyAlignment="1">
      <alignment horizontal="left" vertical="top" wrapText="1"/>
    </xf>
    <xf numFmtId="0" fontId="6" fillId="0" borderId="45" xfId="0" applyNumberFormat="1" applyFont="1" applyFill="1" applyBorder="1" applyAlignment="1">
      <alignment horizontal="left" vertical="top" wrapText="1"/>
    </xf>
    <xf numFmtId="0" fontId="6" fillId="0" borderId="46" xfId="0" applyNumberFormat="1" applyFont="1" applyFill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166" fontId="3" fillId="36" borderId="40" xfId="0" applyNumberFormat="1" applyFont="1" applyFill="1" applyBorder="1" applyAlignment="1">
      <alignment horizontal="center" vertical="center" wrapText="1"/>
    </xf>
    <xf numFmtId="166" fontId="3" fillId="36" borderId="47" xfId="0" applyNumberFormat="1" applyFont="1" applyFill="1" applyBorder="1" applyAlignment="1">
      <alignment horizontal="center" vertical="center" wrapText="1"/>
    </xf>
    <xf numFmtId="4" fontId="3" fillId="0" borderId="32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4" fontId="6" fillId="0" borderId="48" xfId="0" applyNumberFormat="1" applyFont="1" applyBorder="1" applyAlignment="1">
      <alignment/>
    </xf>
    <xf numFmtId="4" fontId="3" fillId="0" borderId="49" xfId="0" applyNumberFormat="1" applyFont="1" applyBorder="1" applyAlignment="1">
      <alignment/>
    </xf>
    <xf numFmtId="4" fontId="6" fillId="0" borderId="49" xfId="0" applyNumberFormat="1" applyFont="1" applyBorder="1" applyAlignment="1">
      <alignment/>
    </xf>
    <xf numFmtId="4" fontId="6" fillId="0" borderId="50" xfId="0" applyNumberFormat="1" applyFont="1" applyBorder="1" applyAlignment="1">
      <alignment/>
    </xf>
    <xf numFmtId="4" fontId="3" fillId="0" borderId="40" xfId="0" applyNumberFormat="1" applyFont="1" applyBorder="1" applyAlignment="1">
      <alignment vertical="center"/>
    </xf>
    <xf numFmtId="4" fontId="3" fillId="0" borderId="47" xfId="0" applyNumberFormat="1" applyFont="1" applyBorder="1" applyAlignment="1">
      <alignment vertical="center"/>
    </xf>
    <xf numFmtId="4" fontId="3" fillId="0" borderId="41" xfId="0" applyNumberFormat="1" applyFont="1" applyBorder="1" applyAlignment="1">
      <alignment/>
    </xf>
    <xf numFmtId="4" fontId="6" fillId="0" borderId="41" xfId="0" applyNumberFormat="1" applyFont="1" applyBorder="1" applyAlignment="1">
      <alignment/>
    </xf>
    <xf numFmtId="4" fontId="6" fillId="0" borderId="43" xfId="0" applyNumberFormat="1" applyFont="1" applyBorder="1" applyAlignment="1">
      <alignment/>
    </xf>
    <xf numFmtId="4" fontId="3" fillId="0" borderId="40" xfId="0" applyNumberFormat="1" applyFont="1" applyBorder="1" applyAlignment="1">
      <alignment/>
    </xf>
    <xf numFmtId="4" fontId="3" fillId="0" borderId="47" xfId="0" applyNumberFormat="1" applyFont="1" applyBorder="1" applyAlignment="1">
      <alignment/>
    </xf>
    <xf numFmtId="4" fontId="3" fillId="0" borderId="51" xfId="0" applyNumberFormat="1" applyFont="1" applyBorder="1" applyAlignment="1">
      <alignment/>
    </xf>
    <xf numFmtId="4" fontId="6" fillId="0" borderId="51" xfId="0" applyNumberFormat="1" applyFont="1" applyBorder="1" applyAlignment="1">
      <alignment/>
    </xf>
    <xf numFmtId="4" fontId="6" fillId="0" borderId="52" xfId="0" applyNumberFormat="1" applyFont="1" applyBorder="1" applyAlignment="1">
      <alignment/>
    </xf>
    <xf numFmtId="4" fontId="9" fillId="0" borderId="40" xfId="0" applyNumberFormat="1" applyFont="1" applyBorder="1" applyAlignment="1">
      <alignment vertical="center"/>
    </xf>
    <xf numFmtId="4" fontId="9" fillId="0" borderId="47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53" xfId="0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0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225"/>
          <c:w val="0.965"/>
          <c:h val="0.7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31819524"/>
        <c:axId val="17940261"/>
      </c:barChart>
      <c:catAx>
        <c:axId val="3181952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40261"/>
        <c:crossesAt val="0"/>
        <c:auto val="1"/>
        <c:lblOffset val="100"/>
        <c:tickLblSkip val="1"/>
        <c:noMultiLvlLbl val="0"/>
      </c:catAx>
      <c:valAx>
        <c:axId val="179402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19524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5"/>
          <c:y val="0.65775"/>
          <c:w val="0.329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6.112.41\retea\Finantare\Finantare%202012\martie%202012\Finantare%20titluri%20inte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  (2)"/>
      <sheetName val="Centralizator"/>
      <sheetName val="Total financing needs"/>
      <sheetName val="2018"/>
      <sheetName val="2017"/>
      <sheetName val="2016"/>
      <sheetName val="2015"/>
      <sheetName val="2014"/>
      <sheetName val="2013"/>
      <sheetName val="2012"/>
      <sheetName val="2011"/>
      <sheetName val="2010 "/>
      <sheetName val="2009 "/>
      <sheetName val="2008 buget prognoza pt calc2009"/>
      <sheetName val="2007var 5300 OS cu economie280"/>
    </sheetNames>
    <sheetDataSet>
      <sheetData sheetId="9">
        <row r="37">
          <cell r="H37">
            <v>2649.9</v>
          </cell>
          <cell r="I37">
            <v>1399.949</v>
          </cell>
          <cell r="J37">
            <v>3052.4</v>
          </cell>
          <cell r="K37">
            <v>0</v>
          </cell>
          <cell r="L37">
            <v>2675.816</v>
          </cell>
          <cell r="M37">
            <v>1713.4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39" t="s">
        <v>52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3:14" ht="12.75">
      <c r="C2" s="1"/>
      <c r="D2" s="2"/>
      <c r="J2" s="1"/>
      <c r="K2" s="2"/>
      <c r="N2" s="100" t="s">
        <v>0</v>
      </c>
    </row>
    <row r="3" spans="1:14" s="3" customFormat="1" ht="45.75" customHeight="1">
      <c r="A3" s="73" t="s">
        <v>53</v>
      </c>
      <c r="B3" s="42" t="s">
        <v>47</v>
      </c>
      <c r="C3" s="43">
        <v>42370</v>
      </c>
      <c r="D3" s="43">
        <v>42401</v>
      </c>
      <c r="E3" s="43">
        <v>42430</v>
      </c>
      <c r="F3" s="43">
        <v>42461</v>
      </c>
      <c r="G3" s="43">
        <v>42491</v>
      </c>
      <c r="H3" s="43">
        <v>42522</v>
      </c>
      <c r="I3" s="65" t="s">
        <v>78</v>
      </c>
      <c r="J3" s="65" t="s">
        <v>77</v>
      </c>
      <c r="K3" s="65" t="s">
        <v>73</v>
      </c>
      <c r="L3" s="65" t="s">
        <v>74</v>
      </c>
      <c r="M3" s="71" t="s">
        <v>75</v>
      </c>
      <c r="N3" s="72" t="s">
        <v>76</v>
      </c>
    </row>
    <row r="4" spans="1:14" s="3" customFormat="1" ht="48.75" customHeight="1">
      <c r="A4" s="44" t="s">
        <v>57</v>
      </c>
      <c r="B4" s="45" t="e">
        <f aca="true" t="shared" si="0" ref="B4:N4">SUM(B7,B9)</f>
        <v>#REF!</v>
      </c>
      <c r="C4" s="46" t="e">
        <f t="shared" si="0"/>
        <v>#REF!</v>
      </c>
      <c r="D4" s="46" t="e">
        <f t="shared" si="0"/>
        <v>#REF!</v>
      </c>
      <c r="E4" s="46" t="e">
        <f t="shared" si="0"/>
        <v>#REF!</v>
      </c>
      <c r="F4" s="47" t="e">
        <f t="shared" si="0"/>
        <v>#REF!</v>
      </c>
      <c r="G4" s="47" t="e">
        <f t="shared" si="0"/>
        <v>#REF!</v>
      </c>
      <c r="H4" s="47" t="e">
        <f t="shared" si="0"/>
        <v>#REF!</v>
      </c>
      <c r="I4" s="47" t="e">
        <f>SUM(I7,I9)</f>
        <v>#REF!</v>
      </c>
      <c r="J4" s="47" t="e">
        <f t="shared" si="0"/>
        <v>#REF!</v>
      </c>
      <c r="K4" s="47" t="e">
        <f t="shared" si="0"/>
        <v>#REF!</v>
      </c>
      <c r="L4" s="47" t="e">
        <f t="shared" si="0"/>
        <v>#REF!</v>
      </c>
      <c r="M4" s="48" t="e">
        <f t="shared" si="0"/>
        <v>#REF!</v>
      </c>
      <c r="N4" s="74" t="e">
        <f t="shared" si="0"/>
        <v>#REF!</v>
      </c>
    </row>
    <row r="5" spans="1:14" s="3" customFormat="1" ht="15">
      <c r="A5" s="49" t="s">
        <v>2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50" t="e">
        <f t="shared" si="1"/>
        <v>#REF!</v>
      </c>
      <c r="N5" s="75" t="e">
        <f t="shared" si="1"/>
        <v>#REF!</v>
      </c>
    </row>
    <row r="6" spans="1:14" s="3" customFormat="1" ht="15">
      <c r="A6" s="51" t="s">
        <v>54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2"/>
      <c r="N6" s="76"/>
    </row>
    <row r="7" spans="1:14" s="3" customFormat="1" ht="14.25">
      <c r="A7" s="53" t="s">
        <v>58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2" t="e">
        <f t="shared" si="2"/>
        <v>#REF!</v>
      </c>
      <c r="N7" s="76" t="e">
        <f t="shared" si="2"/>
        <v>#REF!</v>
      </c>
    </row>
    <row r="8" spans="1:14" s="3" customFormat="1" ht="14.25">
      <c r="A8" s="54" t="s">
        <v>4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5" t="e">
        <f t="shared" si="3"/>
        <v>#REF!</v>
      </c>
      <c r="N8" s="77" t="e">
        <f t="shared" si="3"/>
        <v>#REF!</v>
      </c>
    </row>
    <row r="9" spans="1:14" s="3" customFormat="1" ht="14.25">
      <c r="A9" s="53" t="s">
        <v>59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2" t="e">
        <f t="shared" si="4"/>
        <v>#REF!</v>
      </c>
      <c r="N9" s="76" t="e">
        <f t="shared" si="4"/>
        <v>#REF!</v>
      </c>
    </row>
    <row r="10" spans="1:14" s="3" customFormat="1" ht="14.25">
      <c r="A10" s="54" t="s">
        <v>4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5" t="e">
        <f t="shared" si="5"/>
        <v>#REF!</v>
      </c>
      <c r="N10" s="77" t="e">
        <f t="shared" si="5"/>
        <v>#REF!</v>
      </c>
    </row>
    <row r="11" spans="1:14" s="3" customFormat="1" ht="15">
      <c r="A11" s="51" t="s">
        <v>54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2"/>
      <c r="N11" s="76"/>
    </row>
    <row r="12" spans="1:14" s="3" customFormat="1" ht="28.5">
      <c r="A12" s="56" t="s">
        <v>60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2" t="e">
        <f t="shared" si="6"/>
        <v>#REF!</v>
      </c>
      <c r="N12" s="76" t="e">
        <f t="shared" si="6"/>
        <v>#REF!</v>
      </c>
    </row>
    <row r="13" spans="1:14" s="3" customFormat="1" ht="28.5">
      <c r="A13" s="57" t="s">
        <v>61</v>
      </c>
      <c r="B13" s="58" t="e">
        <f>B23+B34*B14</f>
        <v>#REF!</v>
      </c>
      <c r="C13" s="58" t="e">
        <f>C23+C34*C14</f>
        <v>#REF!</v>
      </c>
      <c r="D13" s="58" t="e">
        <f aca="true" t="shared" si="7" ref="D13:N13">D23+D34*D14</f>
        <v>#REF!</v>
      </c>
      <c r="E13" s="58" t="e">
        <f t="shared" si="7"/>
        <v>#REF!</v>
      </c>
      <c r="F13" s="58" t="e">
        <f t="shared" si="7"/>
        <v>#REF!</v>
      </c>
      <c r="G13" s="58" t="e">
        <f t="shared" si="7"/>
        <v>#REF!</v>
      </c>
      <c r="H13" s="58" t="e">
        <f t="shared" si="7"/>
        <v>#REF!</v>
      </c>
      <c r="I13" s="58" t="e">
        <f t="shared" si="7"/>
        <v>#REF!</v>
      </c>
      <c r="J13" s="58" t="e">
        <f t="shared" si="7"/>
        <v>#REF!</v>
      </c>
      <c r="K13" s="58" t="e">
        <f t="shared" si="7"/>
        <v>#REF!</v>
      </c>
      <c r="L13" s="58" t="e">
        <f t="shared" si="7"/>
        <v>#REF!</v>
      </c>
      <c r="M13" s="59" t="e">
        <f t="shared" si="7"/>
        <v>#REF!</v>
      </c>
      <c r="N13" s="78" t="e">
        <f t="shared" si="7"/>
        <v>#REF!</v>
      </c>
    </row>
    <row r="14" spans="1:14" s="11" customFormat="1" ht="17.25" customHeight="1">
      <c r="A14" s="9" t="s">
        <v>71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4.25"/>
    <row r="16" spans="1:14" s="3" customFormat="1" ht="31.5">
      <c r="A16" s="66" t="s">
        <v>55</v>
      </c>
      <c r="B16" s="67" t="e">
        <f>SUM(B19,B20)</f>
        <v>#REF!</v>
      </c>
      <c r="C16" s="68" t="e">
        <f aca="true" t="shared" si="8" ref="C16:N16">C19+C20</f>
        <v>#REF!</v>
      </c>
      <c r="D16" s="68" t="e">
        <f t="shared" si="8"/>
        <v>#REF!</v>
      </c>
      <c r="E16" s="68" t="e">
        <f t="shared" si="8"/>
        <v>#REF!</v>
      </c>
      <c r="F16" s="68" t="e">
        <f t="shared" si="8"/>
        <v>#REF!</v>
      </c>
      <c r="G16" s="68" t="e">
        <f t="shared" si="8"/>
        <v>#REF!</v>
      </c>
      <c r="H16" s="68" t="e">
        <f t="shared" si="8"/>
        <v>#REF!</v>
      </c>
      <c r="I16" s="68" t="e">
        <f t="shared" si="8"/>
        <v>#REF!</v>
      </c>
      <c r="J16" s="68" t="e">
        <f t="shared" si="8"/>
        <v>#REF!</v>
      </c>
      <c r="K16" s="68" t="e">
        <f t="shared" si="8"/>
        <v>#REF!</v>
      </c>
      <c r="L16" s="68" t="e">
        <f t="shared" si="8"/>
        <v>#REF!</v>
      </c>
      <c r="M16" s="69" t="e">
        <f t="shared" si="8"/>
        <v>#REF!</v>
      </c>
      <c r="N16" s="70" t="e">
        <f t="shared" si="8"/>
        <v>#REF!</v>
      </c>
    </row>
    <row r="17" spans="1:15" s="12" customFormat="1" ht="33.75" customHeight="1">
      <c r="A17" s="86" t="s">
        <v>62</v>
      </c>
      <c r="B17" s="92" t="e">
        <f>SUM(C17:N17)</f>
        <v>#REF!</v>
      </c>
      <c r="C17" s="93" t="e">
        <f>#REF!</f>
        <v>#REF!</v>
      </c>
      <c r="D17" s="93" t="e">
        <f>#REF!</f>
        <v>#REF!</v>
      </c>
      <c r="E17" s="93" t="e">
        <f>#REF!</f>
        <v>#REF!</v>
      </c>
      <c r="F17" s="93" t="e">
        <f>#REF!</f>
        <v>#REF!</v>
      </c>
      <c r="G17" s="93" t="e">
        <f>#REF!</f>
        <v>#REF!</v>
      </c>
      <c r="H17" s="93" t="e">
        <f>#REF!</f>
        <v>#REF!</v>
      </c>
      <c r="I17" s="93" t="e">
        <f>#REF!</f>
        <v>#REF!</v>
      </c>
      <c r="J17" s="93" t="e">
        <f>#REF!</f>
        <v>#REF!</v>
      </c>
      <c r="K17" s="93" t="e">
        <f>#REF!</f>
        <v>#REF!</v>
      </c>
      <c r="L17" s="93" t="e">
        <f>#REF!</f>
        <v>#REF!</v>
      </c>
      <c r="M17" s="94" t="e">
        <f>#REF!</f>
        <v>#REF!</v>
      </c>
      <c r="N17" s="95" t="e">
        <f>#REF!</f>
        <v>#REF!</v>
      </c>
      <c r="O17" s="35"/>
    </row>
    <row r="18" spans="1:14" s="3" customFormat="1" ht="15">
      <c r="A18" s="51" t="s">
        <v>54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61"/>
      <c r="N18" s="79"/>
    </row>
    <row r="19" spans="1:14" s="3" customFormat="1" ht="14.25">
      <c r="A19" s="53" t="s">
        <v>58</v>
      </c>
      <c r="B19" s="5" t="e">
        <f>SUM(C19:N19)</f>
        <v>#REF!</v>
      </c>
      <c r="C19" s="34" t="e">
        <f>#REF!</f>
        <v>#REF!</v>
      </c>
      <c r="D19" s="34" t="e">
        <f>#REF!</f>
        <v>#REF!</v>
      </c>
      <c r="E19" s="34" t="e">
        <f>#REF!</f>
        <v>#REF!</v>
      </c>
      <c r="F19" s="34" t="e">
        <f>#REF!</f>
        <v>#REF!</v>
      </c>
      <c r="G19" s="34" t="e">
        <f>#REF!</f>
        <v>#REF!</v>
      </c>
      <c r="H19" s="34" t="e">
        <f>#REF!</f>
        <v>#REF!</v>
      </c>
      <c r="I19" s="34" t="e">
        <f>#REF!</f>
        <v>#REF!</v>
      </c>
      <c r="J19" s="34" t="e">
        <f>#REF!</f>
        <v>#REF!</v>
      </c>
      <c r="K19" s="34" t="e">
        <f>#REF!</f>
        <v>#REF!</v>
      </c>
      <c r="L19" s="34" t="e">
        <f>#REF!</f>
        <v>#REF!</v>
      </c>
      <c r="M19" s="63" t="e">
        <f>#REF!</f>
        <v>#REF!</v>
      </c>
      <c r="N19" s="80" t="e">
        <f>#REF!</f>
        <v>#REF!</v>
      </c>
    </row>
    <row r="20" spans="1:14" s="3" customFormat="1" ht="15">
      <c r="A20" s="62" t="s">
        <v>59</v>
      </c>
      <c r="B20" s="5" t="e">
        <f>SUM(C20:N20)</f>
        <v>#REF!</v>
      </c>
      <c r="C20" s="34" t="e">
        <f>#REF!</f>
        <v>#REF!</v>
      </c>
      <c r="D20" s="34" t="e">
        <f>#REF!</f>
        <v>#REF!</v>
      </c>
      <c r="E20" s="34" t="e">
        <f>#REF!</f>
        <v>#REF!</v>
      </c>
      <c r="F20" s="34" t="e">
        <f>#REF!</f>
        <v>#REF!</v>
      </c>
      <c r="G20" s="34" t="e">
        <f>#REF!</f>
        <v>#REF!</v>
      </c>
      <c r="H20" s="34" t="e">
        <f>#REF!</f>
        <v>#REF!</v>
      </c>
      <c r="I20" s="34" t="e">
        <f>#REF!</f>
        <v>#REF!</v>
      </c>
      <c r="J20" s="34" t="e">
        <f>#REF!</f>
        <v>#REF!</v>
      </c>
      <c r="K20" s="34" t="e">
        <f>#REF!</f>
        <v>#REF!</v>
      </c>
      <c r="L20" s="34" t="e">
        <f>#REF!</f>
        <v>#REF!</v>
      </c>
      <c r="M20" s="63" t="e">
        <f>#REF!</f>
        <v>#REF!</v>
      </c>
      <c r="N20" s="80" t="e">
        <f>#REF!</f>
        <v>#REF!</v>
      </c>
    </row>
    <row r="21" spans="1:14" s="3" customFormat="1" ht="15">
      <c r="A21" s="51" t="s">
        <v>54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2"/>
      <c r="N21" s="76"/>
    </row>
    <row r="22" spans="1:14" s="3" customFormat="1" ht="28.5">
      <c r="A22" s="56" t="s">
        <v>63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2" t="e">
        <f>#REF!+#REF!</f>
        <v>#REF!</v>
      </c>
      <c r="N22" s="76" t="e">
        <f>#REF!+#REF!</f>
        <v>#REF!</v>
      </c>
    </row>
    <row r="23" spans="1:14" s="3" customFormat="1" ht="28.5">
      <c r="A23" s="56" t="s">
        <v>64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2" t="e">
        <f>#REF!+#REF!</f>
        <v>#REF!</v>
      </c>
      <c r="N23" s="76" t="e">
        <f>#REF!+#REF!</f>
        <v>#REF!</v>
      </c>
    </row>
    <row r="24" spans="1:14" s="3" customFormat="1" ht="28.5">
      <c r="A24" s="96" t="s">
        <v>65</v>
      </c>
      <c r="B24" s="97" t="e">
        <f aca="true" t="shared" si="9" ref="B24:M24">B16/B14</f>
        <v>#REF!</v>
      </c>
      <c r="C24" s="97" t="e">
        <f t="shared" si="9"/>
        <v>#REF!</v>
      </c>
      <c r="D24" s="97" t="e">
        <f t="shared" si="9"/>
        <v>#REF!</v>
      </c>
      <c r="E24" s="97" t="e">
        <f t="shared" si="9"/>
        <v>#REF!</v>
      </c>
      <c r="F24" s="97" t="e">
        <f t="shared" si="9"/>
        <v>#REF!</v>
      </c>
      <c r="G24" s="97" t="e">
        <f t="shared" si="9"/>
        <v>#REF!</v>
      </c>
      <c r="H24" s="97" t="e">
        <f t="shared" si="9"/>
        <v>#REF!</v>
      </c>
      <c r="I24" s="97" t="e">
        <f>I16/I14</f>
        <v>#REF!</v>
      </c>
      <c r="J24" s="97" t="e">
        <f t="shared" si="9"/>
        <v>#REF!</v>
      </c>
      <c r="K24" s="97" t="e">
        <f t="shared" si="9"/>
        <v>#REF!</v>
      </c>
      <c r="L24" s="97" t="e">
        <f t="shared" si="9"/>
        <v>#REF!</v>
      </c>
      <c r="M24" s="98" t="e">
        <f t="shared" si="9"/>
        <v>#REF!</v>
      </c>
      <c r="N24" s="99" t="e">
        <f>N16/N14</f>
        <v>#REF!</v>
      </c>
    </row>
    <row r="25" spans="1:14" s="11" customFormat="1" ht="18" customHeight="1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60"/>
      <c r="M25" s="60"/>
      <c r="N25" s="60"/>
    </row>
    <row r="26" spans="5:14" s="3" customFormat="1" ht="14.25">
      <c r="E26" s="14"/>
      <c r="F26" s="14"/>
      <c r="N26" s="100" t="s">
        <v>4</v>
      </c>
    </row>
    <row r="27" spans="1:14" s="3" customFormat="1" ht="31.5">
      <c r="A27" s="81" t="s">
        <v>56</v>
      </c>
      <c r="B27" s="82" t="e">
        <f>SUM(B30,B31)</f>
        <v>#REF!</v>
      </c>
      <c r="C27" s="83" t="e">
        <f aca="true" t="shared" si="10" ref="C27:N27">C30+C31</f>
        <v>#REF!</v>
      </c>
      <c r="D27" s="46" t="e">
        <f t="shared" si="10"/>
        <v>#REF!</v>
      </c>
      <c r="E27" s="46" t="e">
        <f t="shared" si="10"/>
        <v>#REF!</v>
      </c>
      <c r="F27" s="84" t="e">
        <f t="shared" si="10"/>
        <v>#REF!</v>
      </c>
      <c r="G27" s="84" t="e">
        <f t="shared" si="10"/>
        <v>#REF!</v>
      </c>
      <c r="H27" s="47" t="e">
        <f t="shared" si="10"/>
        <v>#REF!</v>
      </c>
      <c r="I27" s="47" t="e">
        <f t="shared" si="10"/>
        <v>#REF!</v>
      </c>
      <c r="J27" s="47" t="e">
        <f t="shared" si="10"/>
        <v>#REF!</v>
      </c>
      <c r="K27" s="47" t="e">
        <f t="shared" si="10"/>
        <v>#REF!</v>
      </c>
      <c r="L27" s="47" t="e">
        <f>L30+L31</f>
        <v>#REF!</v>
      </c>
      <c r="M27" s="48" t="e">
        <f t="shared" si="10"/>
        <v>#REF!</v>
      </c>
      <c r="N27" s="85" t="e">
        <f t="shared" si="10"/>
        <v>#REF!</v>
      </c>
    </row>
    <row r="28" spans="1:14" s="3" customFormat="1" ht="14.25">
      <c r="A28" s="86" t="s">
        <v>66</v>
      </c>
      <c r="B28" s="87"/>
      <c r="C28" s="88"/>
      <c r="D28" s="88"/>
      <c r="E28" s="88"/>
      <c r="F28" s="88"/>
      <c r="G28" s="88"/>
      <c r="H28" s="88">
        <v>1500</v>
      </c>
      <c r="I28" s="89"/>
      <c r="J28" s="88"/>
      <c r="K28" s="88"/>
      <c r="L28" s="88"/>
      <c r="M28" s="90"/>
      <c r="N28" s="91"/>
    </row>
    <row r="29" spans="1:14" s="3" customFormat="1" ht="15">
      <c r="A29" s="51" t="s">
        <v>54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2"/>
      <c r="N29" s="76"/>
    </row>
    <row r="30" spans="1:14" s="3" customFormat="1" ht="14.25">
      <c r="A30" s="53" t="s">
        <v>67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61" t="e">
        <f>#REF!</f>
        <v>#REF!</v>
      </c>
      <c r="N30" s="79" t="e">
        <f>#REF!</f>
        <v>#REF!</v>
      </c>
    </row>
    <row r="31" spans="1:14" s="3" customFormat="1" ht="15">
      <c r="A31" s="62" t="s">
        <v>68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61" t="e">
        <f>#REF!</f>
        <v>#REF!</v>
      </c>
      <c r="N31" s="79" t="e">
        <f>#REF!</f>
        <v>#REF!</v>
      </c>
    </row>
    <row r="32" spans="1:14" s="3" customFormat="1" ht="15">
      <c r="A32" s="51" t="s">
        <v>54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2"/>
      <c r="N32" s="76"/>
    </row>
    <row r="33" spans="1:14" s="3" customFormat="1" ht="28.5">
      <c r="A33" s="56" t="s">
        <v>69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2" t="e">
        <f>#REF!</f>
        <v>#REF!</v>
      </c>
      <c r="N33" s="76" t="e">
        <f>#REF!</f>
        <v>#REF!</v>
      </c>
    </row>
    <row r="34" spans="1:14" s="3" customFormat="1" ht="28.5">
      <c r="A34" s="57" t="s">
        <v>70</v>
      </c>
      <c r="B34" s="64" t="e">
        <f>#REF!</f>
        <v>#REF!</v>
      </c>
      <c r="C34" s="64" t="e">
        <f>#REF!</f>
        <v>#REF!</v>
      </c>
      <c r="D34" s="64" t="e">
        <f>#REF!</f>
        <v>#REF!</v>
      </c>
      <c r="E34" s="64" t="e">
        <f>#REF!</f>
        <v>#REF!</v>
      </c>
      <c r="F34" s="64" t="e">
        <f>#REF!</f>
        <v>#REF!</v>
      </c>
      <c r="G34" s="64" t="e">
        <f>#REF!</f>
        <v>#REF!</v>
      </c>
      <c r="H34" s="64" t="e">
        <f>#REF!</f>
        <v>#REF!</v>
      </c>
      <c r="I34" s="64" t="e">
        <f>#REF!</f>
        <v>#REF!</v>
      </c>
      <c r="J34" s="64" t="e">
        <f>#REF!</f>
        <v>#REF!</v>
      </c>
      <c r="K34" s="64" t="e">
        <f>#REF!</f>
        <v>#REF!</v>
      </c>
      <c r="L34" s="64" t="e">
        <f>#REF!</f>
        <v>#REF!</v>
      </c>
      <c r="M34" s="59" t="e">
        <f>#REF!</f>
        <v>#REF!</v>
      </c>
      <c r="N34" s="78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40" t="s">
        <v>72</v>
      </c>
      <c r="B36" s="41"/>
      <c r="C36" s="41"/>
      <c r="D36" s="41"/>
      <c r="E36" s="41"/>
      <c r="F36" s="41"/>
      <c r="G36" s="41"/>
      <c r="H36" s="41"/>
      <c r="I36" s="41"/>
      <c r="J36" s="1"/>
      <c r="K36" s="1"/>
      <c r="L36" s="1"/>
      <c r="M36" s="1"/>
      <c r="N36" s="1"/>
    </row>
    <row r="37" spans="1:4" ht="12.75">
      <c r="A37" s="33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9</v>
      </c>
      <c r="M67" s="19"/>
      <c r="N67" s="19"/>
    </row>
    <row r="68" spans="1:14" ht="25.5" customHeight="1">
      <c r="A68" s="137" t="s">
        <v>10</v>
      </c>
      <c r="B68" s="137"/>
      <c r="C68" s="21" t="s">
        <v>11</v>
      </c>
      <c r="D68" s="22" t="s">
        <v>12</v>
      </c>
      <c r="E68" s="21" t="s">
        <v>13</v>
      </c>
      <c r="F68" s="21" t="s">
        <v>14</v>
      </c>
      <c r="G68" s="21" t="s">
        <v>15</v>
      </c>
      <c r="H68" s="21" t="s">
        <v>16</v>
      </c>
      <c r="I68" s="23" t="s">
        <v>17</v>
      </c>
      <c r="J68" s="23" t="s">
        <v>18</v>
      </c>
      <c r="K68" s="21" t="s">
        <v>19</v>
      </c>
      <c r="L68" s="21" t="s">
        <v>20</v>
      </c>
      <c r="M68" s="24" t="s">
        <v>21</v>
      </c>
      <c r="N68" s="24" t="s">
        <v>22</v>
      </c>
    </row>
    <row r="69" spans="1:14" ht="12.75" customHeight="1">
      <c r="A69" s="140" t="s">
        <v>23</v>
      </c>
      <c r="B69" s="140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40" t="s">
        <v>24</v>
      </c>
      <c r="B70" s="140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40" t="s">
        <v>25</v>
      </c>
      <c r="B71" s="140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40" t="s">
        <v>26</v>
      </c>
      <c r="B72" s="140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40" t="s">
        <v>27</v>
      </c>
      <c r="B73" s="140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40" t="s">
        <v>28</v>
      </c>
      <c r="B74" s="140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40" t="s">
        <v>29</v>
      </c>
      <c r="B75" s="140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40" t="s">
        <v>30</v>
      </c>
      <c r="B76" s="140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40" t="s">
        <v>31</v>
      </c>
      <c r="B77" s="140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40" t="s">
        <v>32</v>
      </c>
      <c r="B78" s="140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40" t="s">
        <v>33</v>
      </c>
      <c r="B79" s="140"/>
      <c r="C79" s="140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40" t="s">
        <v>34</v>
      </c>
      <c r="B80" s="140"/>
      <c r="C80" s="140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40" t="s">
        <v>35</v>
      </c>
      <c r="B81" s="140"/>
      <c r="C81" s="140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40" t="s">
        <v>36</v>
      </c>
      <c r="B82" s="140"/>
      <c r="C82" s="140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40" t="s">
        <v>37</v>
      </c>
      <c r="B83" s="140"/>
      <c r="C83" s="140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40" t="s">
        <v>38</v>
      </c>
      <c r="B84" s="140"/>
      <c r="C84" s="140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40" t="s">
        <v>39</v>
      </c>
      <c r="B85" s="140"/>
      <c r="C85" s="140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38" t="s">
        <v>40</v>
      </c>
      <c r="B86" s="138"/>
      <c r="C86" s="138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38" t="s">
        <v>41</v>
      </c>
      <c r="B87" s="138"/>
      <c r="C87" s="138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38" t="s">
        <v>42</v>
      </c>
      <c r="B88" s="138"/>
      <c r="C88" s="138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38" t="s">
        <v>43</v>
      </c>
      <c r="B89" s="138"/>
      <c r="C89" s="138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41"/>
      <c r="B90" s="141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44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f>'[1]2012'!$H$37</f>
        <v>2649.9</v>
      </c>
      <c r="J91" s="26">
        <f>'[1]2012'!$I$37</f>
        <v>1399.949</v>
      </c>
      <c r="K91" s="26">
        <f>'[1]2012'!$J$37</f>
        <v>3052.4</v>
      </c>
      <c r="L91" s="26">
        <f>'[1]2012'!$K$37</f>
        <v>0</v>
      </c>
      <c r="M91" s="26">
        <f>'[1]2012'!$L$37</f>
        <v>2675.816</v>
      </c>
      <c r="N91" s="26">
        <f>'[1]2012'!$M$37</f>
        <v>1713.4</v>
      </c>
    </row>
    <row r="92" spans="1:14" s="30" customFormat="1" ht="12.75" customHeight="1">
      <c r="A92" s="137" t="s">
        <v>45</v>
      </c>
      <c r="B92" s="137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38" t="s">
        <v>46</v>
      </c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</row>
  </sheetData>
  <sheetProtection selectLockedCells="1" selectUnlockedCells="1"/>
  <mergeCells count="27">
    <mergeCell ref="A78:B78"/>
    <mergeCell ref="A25:K25"/>
    <mergeCell ref="A68:B68"/>
    <mergeCell ref="A69:B69"/>
    <mergeCell ref="A70:B70"/>
    <mergeCell ref="A71:B71"/>
    <mergeCell ref="A72:B72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view="pageBreakPreview" zoomScale="60" zoomScaleNormal="75" workbookViewId="0" topLeftCell="A1">
      <selection activeCell="B10" sqref="B10"/>
    </sheetView>
  </sheetViews>
  <sheetFormatPr defaultColWidth="9.140625" defaultRowHeight="12.75"/>
  <cols>
    <col min="1" max="1" width="63.28125" style="0" customWidth="1"/>
    <col min="2" max="2" width="16.7109375" style="0" customWidth="1"/>
    <col min="3" max="5" width="19.8515625" style="0" bestFit="1" customWidth="1"/>
    <col min="6" max="6" width="14.8515625" style="0" customWidth="1"/>
  </cols>
  <sheetData>
    <row r="1" spans="2:4" ht="45.75" customHeight="1">
      <c r="B1" s="32"/>
      <c r="C1" s="135" t="s">
        <v>79</v>
      </c>
      <c r="D1" s="32"/>
    </row>
    <row r="2" spans="1:6" ht="28.5" customHeight="1" thickBot="1">
      <c r="A2" s="36"/>
      <c r="F2" s="37" t="s">
        <v>85</v>
      </c>
    </row>
    <row r="3" spans="1:6" s="3" customFormat="1" ht="63" customHeight="1" thickBot="1">
      <c r="A3" s="101" t="s">
        <v>1</v>
      </c>
      <c r="B3" s="102" t="s">
        <v>82</v>
      </c>
      <c r="C3" s="115" t="s">
        <v>81</v>
      </c>
      <c r="D3" s="115" t="s">
        <v>83</v>
      </c>
      <c r="E3" s="115" t="s">
        <v>84</v>
      </c>
      <c r="F3" s="116" t="s">
        <v>48</v>
      </c>
    </row>
    <row r="4" spans="1:6" s="3" customFormat="1" ht="37.5" customHeight="1" thickBot="1">
      <c r="A4" s="105" t="s">
        <v>49</v>
      </c>
      <c r="B4" s="133">
        <v>59448.4</v>
      </c>
      <c r="C4" s="133">
        <v>15480.1875</v>
      </c>
      <c r="D4" s="133">
        <v>28210.6375</v>
      </c>
      <c r="E4" s="133">
        <v>3790.8775</v>
      </c>
      <c r="F4" s="134">
        <v>11966.697500000002</v>
      </c>
    </row>
    <row r="5" spans="1:6" s="3" customFormat="1" ht="23.25" customHeight="1">
      <c r="A5" s="107" t="s">
        <v>3</v>
      </c>
      <c r="B5" s="103"/>
      <c r="C5" s="104"/>
      <c r="D5" s="104"/>
      <c r="E5" s="104"/>
      <c r="F5" s="108"/>
    </row>
    <row r="6" spans="1:6" s="3" customFormat="1" ht="23.25" customHeight="1">
      <c r="A6" s="109" t="s">
        <v>50</v>
      </c>
      <c r="B6" s="117">
        <v>47190.670000000006</v>
      </c>
      <c r="C6" s="118">
        <v>12468.0375</v>
      </c>
      <c r="D6" s="118">
        <v>23522.147500000003</v>
      </c>
      <c r="E6" s="118">
        <v>1645.1875</v>
      </c>
      <c r="F6" s="119">
        <v>9555.2975</v>
      </c>
    </row>
    <row r="7" spans="1:6" s="3" customFormat="1" ht="21" customHeight="1" thickBot="1">
      <c r="A7" s="110" t="s">
        <v>51</v>
      </c>
      <c r="B7" s="120">
        <v>12257.73</v>
      </c>
      <c r="C7" s="121">
        <v>3012.1499999999996</v>
      </c>
      <c r="D7" s="121">
        <v>4688.49</v>
      </c>
      <c r="E7" s="121">
        <v>2145.69</v>
      </c>
      <c r="F7" s="122">
        <v>2411.4</v>
      </c>
    </row>
    <row r="8" spans="1:6" s="3" customFormat="1" ht="16.5" thickBot="1">
      <c r="A8" s="105" t="s">
        <v>5</v>
      </c>
      <c r="B8" s="123">
        <v>39205.780000000006</v>
      </c>
      <c r="C8" s="123">
        <v>13643.6675</v>
      </c>
      <c r="D8" s="123">
        <v>21331.8375</v>
      </c>
      <c r="E8" s="123">
        <v>1894.1175</v>
      </c>
      <c r="F8" s="124">
        <v>2336.1575000000003</v>
      </c>
    </row>
    <row r="9" spans="1:6" s="3" customFormat="1" ht="15.75">
      <c r="A9" s="107" t="s">
        <v>3</v>
      </c>
      <c r="B9" s="125"/>
      <c r="C9" s="126"/>
      <c r="D9" s="126"/>
      <c r="E9" s="126"/>
      <c r="F9" s="127"/>
    </row>
    <row r="10" spans="1:6" s="3" customFormat="1" ht="20.25" customHeight="1">
      <c r="A10" s="111" t="s">
        <v>6</v>
      </c>
      <c r="B10" s="117">
        <v>32453.19</v>
      </c>
      <c r="C10" s="118">
        <v>11848.0375</v>
      </c>
      <c r="D10" s="118">
        <v>18047.667500000003</v>
      </c>
      <c r="E10" s="118">
        <v>1020.6075000000001</v>
      </c>
      <c r="F10" s="119">
        <v>1536.8775</v>
      </c>
    </row>
    <row r="11" spans="1:6" s="3" customFormat="1" ht="21" customHeight="1" thickBot="1">
      <c r="A11" s="112" t="s">
        <v>7</v>
      </c>
      <c r="B11" s="120">
        <v>6752.59</v>
      </c>
      <c r="C11" s="121">
        <v>1795.63</v>
      </c>
      <c r="D11" s="121">
        <v>3284.17</v>
      </c>
      <c r="E11" s="121">
        <v>873.51</v>
      </c>
      <c r="F11" s="122">
        <v>799.28</v>
      </c>
    </row>
    <row r="12" spans="1:6" s="3" customFormat="1" ht="16.5" thickBot="1">
      <c r="A12" s="106" t="s">
        <v>8</v>
      </c>
      <c r="B12" s="128">
        <v>20242.620000000003</v>
      </c>
      <c r="C12" s="128">
        <v>1836.5199999999998</v>
      </c>
      <c r="D12" s="128">
        <v>6878.799999999999</v>
      </c>
      <c r="E12" s="128">
        <v>1896.76</v>
      </c>
      <c r="F12" s="129">
        <v>9630.54</v>
      </c>
    </row>
    <row r="13" spans="1:6" s="3" customFormat="1" ht="15.75">
      <c r="A13" s="107" t="s">
        <v>3</v>
      </c>
      <c r="B13" s="125"/>
      <c r="C13" s="126"/>
      <c r="D13" s="126"/>
      <c r="E13" s="126"/>
      <c r="F13" s="127"/>
    </row>
    <row r="14" spans="1:6" s="3" customFormat="1" ht="19.5" customHeight="1">
      <c r="A14" s="111" t="s">
        <v>6</v>
      </c>
      <c r="B14" s="117">
        <v>14737.48</v>
      </c>
      <c r="C14" s="118">
        <v>620</v>
      </c>
      <c r="D14" s="118">
        <v>5474.48</v>
      </c>
      <c r="E14" s="118">
        <v>624.5799999999999</v>
      </c>
      <c r="F14" s="119">
        <v>8018.42</v>
      </c>
    </row>
    <row r="15" spans="1:6" s="3" customFormat="1" ht="22.5" customHeight="1" thickBot="1">
      <c r="A15" s="113" t="s">
        <v>7</v>
      </c>
      <c r="B15" s="130">
        <v>5505.139999999999</v>
      </c>
      <c r="C15" s="131">
        <v>1216.5199999999998</v>
      </c>
      <c r="D15" s="131">
        <v>1404.32</v>
      </c>
      <c r="E15" s="131">
        <v>1272.18</v>
      </c>
      <c r="F15" s="132">
        <v>1612.1200000000001</v>
      </c>
    </row>
    <row r="16" spans="1:6" s="39" customFormat="1" ht="15">
      <c r="A16" s="136" t="s">
        <v>80</v>
      </c>
      <c r="B16" s="38">
        <v>4.46</v>
      </c>
      <c r="C16" s="38">
        <v>4.46</v>
      </c>
      <c r="D16" s="38">
        <v>4.46</v>
      </c>
      <c r="E16" s="38">
        <v>4.46</v>
      </c>
      <c r="F16" s="38">
        <v>4.46</v>
      </c>
    </row>
    <row r="17" ht="18.75" customHeight="1">
      <c r="A17" s="114"/>
    </row>
    <row r="19" ht="12.75">
      <c r="A19" s="1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2019-12-10T12:47:07Z</cp:lastPrinted>
  <dcterms:created xsi:type="dcterms:W3CDTF">2015-04-24T09:04:58Z</dcterms:created>
  <dcterms:modified xsi:type="dcterms:W3CDTF">2019-12-10T12:47:09Z</dcterms:modified>
  <cp:category/>
  <cp:version/>
  <cp:contentType/>
  <cp:contentStatus/>
</cp:coreProperties>
</file>