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20 Trim eng" sheetId="2" r:id="rId2"/>
  </sheets>
  <definedNames>
    <definedName name="_xlnm.Print_Area" localSheetId="1">'sdp 2020 Trim eng'!$A$1:$G$17</definedName>
    <definedName name="_xlnm.Print_Area" localSheetId="0">'sdp iul-dec 2016 ro'!$A$1:$N$36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<sst xmlns="http://schemas.openxmlformats.org/spreadsheetml/2006/main" count="100" uniqueCount="86">
  <si>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</si>
  <si>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</si>
  <si>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</si>
  <si>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</si>
  <si>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</si>
  <si>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</si>
  <si>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</si>
  <si>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</si>
  <si>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</si>
  <si>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</si>
  <si>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</si>
  <si>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</si>
  <si>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</si>
  <si>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</si>
  <si>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</si>
  <si>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</si>
  <si>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</si>
  <si>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</si>
  <si>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</si>
  <si>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</si>
  <si>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</si>
  <si>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</si>
  <si>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</si>
  <si>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</si>
  <si>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</si>
  <si>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</si>
  <si>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</si>
  <si>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</si>
  <si>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</si>
  <si>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</si>
  <si>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</si>
  <si>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</si>
  <si>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</si>
  <si>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</si>
  <si>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</si>
  <si>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</si>
  <si>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</si>
  <si>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</si>
  <si>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</si>
  <si>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</si>
  <si>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</si>
  <si>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</si>
  <si>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</si>
  <si>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</si>
  <si>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</si>
  <si>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</si>
  <si>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</si>
  <si>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</si>
  <si>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</si>
  <si>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</si>
  <si>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</si>
  <si>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</si>
  <si>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</si>
  <si>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</si>
  <si>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</si>
  <si>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</si>
  <si>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</si>
  <si>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</si>
  <si>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</si>
  <si>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</si>
  <si>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</si>
  <si>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</si>
  <si>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</si>
  <si>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</si>
  <si>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</si>
  <si>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</si>
  <si>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</si>
  <si>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</si>
  <si>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</si>
  <si>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</si>
  <si>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</si>
  <si>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</si>
  <si>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</si>
  <si>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</si>
  <si>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</si>
  <si>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</si>
  <si>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</si>
  <si>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</si>
  <si>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</si>
  <si>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 xml:space="preserve"> * according to market of issuance</t>
  </si>
  <si>
    <t>Total  2019</t>
  </si>
  <si>
    <t>Total  2020</t>
  </si>
  <si>
    <t>Q1 (est)</t>
  </si>
  <si>
    <t>Q2 (est)</t>
  </si>
  <si>
    <t>Q3 (est)</t>
  </si>
  <si>
    <t>Q4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</si>
</sst>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5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5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0.965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3277116"/>
        <c:axId val="53949725"/>
      </c:barChart>
      <c:catAx>
        <c:axId val="432771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9725"/>
        <c:crossesAt val="0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"/>
          <c:y val="0.594"/>
          <c:w val="0.330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4" t="s">
        <v>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3:14" ht="12.75">
      <c r="C2" s="1"/>
      <c r="D2" s="2"/>
      <c r="J2" s="1"/>
      <c r="K2" s="2"/>
      <c r="N2" s="99" t="s">
        <v>0</v>
      </c>
    </row>
    <row r="3" spans="1:14" s="3" customFormat="1" ht="45.75" customHeight="1">
      <c r="A3" s="72" t="s">
        <v>52</v>
      </c>
      <c r="B3" s="41" t="s">
        <v>47</v>
      </c>
      <c r="C3" s="42">
        <v>42370</v>
      </c>
      <c r="D3" s="42">
        <v>42401</v>
      </c>
      <c r="E3" s="42">
        <v>42430</v>
      </c>
      <c r="F3" s="42">
        <v>42461</v>
      </c>
      <c r="G3" s="42">
        <v>42491</v>
      </c>
      <c r="H3" s="42">
        <v>42522</v>
      </c>
      <c r="I3" s="64" t="s">
        <v>77</v>
      </c>
      <c r="J3" s="64" t="s">
        <v>76</v>
      </c>
      <c r="K3" s="64" t="s">
        <v>72</v>
      </c>
      <c r="L3" s="64" t="s">
        <v>73</v>
      </c>
      <c r="M3" s="70" t="s">
        <v>74</v>
      </c>
      <c r="N3" s="71" t="s">
        <v>75</v>
      </c>
    </row>
    <row r="4" spans="1:14" s="3" customFormat="1" ht="48.75" customHeight="1">
      <c r="A4" s="43" t="s">
        <v>56</v>
      </c>
      <c r="B4" s="44" t="e">
        <f aca="true" t="shared" si="0" ref="B4:N4">SUM(B7,B9)</f>
        <v>#REF!</v>
      </c>
      <c r="C4" s="45" t="e">
        <f t="shared" si="0"/>
        <v>#REF!</v>
      </c>
      <c r="D4" s="45" t="e">
        <f t="shared" si="0"/>
        <v>#REF!</v>
      </c>
      <c r="E4" s="45" t="e">
        <f t="shared" si="0"/>
        <v>#REF!</v>
      </c>
      <c r="F4" s="46" t="e">
        <f t="shared" si="0"/>
        <v>#REF!</v>
      </c>
      <c r="G4" s="46" t="e">
        <f t="shared" si="0"/>
        <v>#REF!</v>
      </c>
      <c r="H4" s="46" t="e">
        <f t="shared" si="0"/>
        <v>#REF!</v>
      </c>
      <c r="I4" s="46" t="e">
        <f>SUM(I7,I9)</f>
        <v>#REF!</v>
      </c>
      <c r="J4" s="46" t="e">
        <f t="shared" si="0"/>
        <v>#REF!</v>
      </c>
      <c r="K4" s="46" t="e">
        <f t="shared" si="0"/>
        <v>#REF!</v>
      </c>
      <c r="L4" s="46" t="e">
        <f t="shared" si="0"/>
        <v>#REF!</v>
      </c>
      <c r="M4" s="47" t="e">
        <f t="shared" si="0"/>
        <v>#REF!</v>
      </c>
      <c r="N4" s="73" t="e">
        <f t="shared" si="0"/>
        <v>#REF!</v>
      </c>
    </row>
    <row r="5" spans="1:14" s="3" customFormat="1" ht="15">
      <c r="A5" s="48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9" t="e">
        <f t="shared" si="1"/>
        <v>#REF!</v>
      </c>
      <c r="N5" s="74" t="e">
        <f t="shared" si="1"/>
        <v>#REF!</v>
      </c>
    </row>
    <row r="6" spans="1:14" s="3" customFormat="1" ht="15">
      <c r="A6" s="50" t="s">
        <v>53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1"/>
      <c r="N6" s="75"/>
    </row>
    <row r="7" spans="1:14" s="3" customFormat="1" ht="14.25">
      <c r="A7" s="52" t="s">
        <v>57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1" t="e">
        <f t="shared" si="2"/>
        <v>#REF!</v>
      </c>
      <c r="N7" s="75" t="e">
        <f t="shared" si="2"/>
        <v>#REF!</v>
      </c>
    </row>
    <row r="8" spans="1:14" s="3" customFormat="1" ht="14.25">
      <c r="A8" s="53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4" t="e">
        <f t="shared" si="3"/>
        <v>#REF!</v>
      </c>
      <c r="N8" s="76" t="e">
        <f t="shared" si="3"/>
        <v>#REF!</v>
      </c>
    </row>
    <row r="9" spans="1:14" s="3" customFormat="1" ht="14.25">
      <c r="A9" s="52" t="s">
        <v>58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1" t="e">
        <f t="shared" si="4"/>
        <v>#REF!</v>
      </c>
      <c r="N9" s="75" t="e">
        <f t="shared" si="4"/>
        <v>#REF!</v>
      </c>
    </row>
    <row r="10" spans="1:14" s="3" customFormat="1" ht="14.25">
      <c r="A10" s="53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4" t="e">
        <f t="shared" si="5"/>
        <v>#REF!</v>
      </c>
      <c r="N10" s="76" t="e">
        <f t="shared" si="5"/>
        <v>#REF!</v>
      </c>
    </row>
    <row r="11" spans="1:14" s="3" customFormat="1" ht="15">
      <c r="A11" s="50" t="s">
        <v>53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1"/>
      <c r="N11" s="75"/>
    </row>
    <row r="12" spans="1:14" s="3" customFormat="1" ht="28.5">
      <c r="A12" s="55" t="s">
        <v>59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1" t="e">
        <f t="shared" si="6"/>
        <v>#REF!</v>
      </c>
      <c r="N12" s="75" t="e">
        <f t="shared" si="6"/>
        <v>#REF!</v>
      </c>
    </row>
    <row r="13" spans="1:14" s="3" customFormat="1" ht="28.5">
      <c r="A13" s="56" t="s">
        <v>60</v>
      </c>
      <c r="B13" s="57" t="e">
        <f>B23+B34*B14</f>
        <v>#REF!</v>
      </c>
      <c r="C13" s="57" t="e">
        <f>C23+C34*C14</f>
        <v>#REF!</v>
      </c>
      <c r="D13" s="57" t="e">
        <f aca="true" t="shared" si="7" ref="D13:N13">D23+D34*D14</f>
        <v>#REF!</v>
      </c>
      <c r="E13" s="57" t="e">
        <f t="shared" si="7"/>
        <v>#REF!</v>
      </c>
      <c r="F13" s="57" t="e">
        <f t="shared" si="7"/>
        <v>#REF!</v>
      </c>
      <c r="G13" s="57" t="e">
        <f t="shared" si="7"/>
        <v>#REF!</v>
      </c>
      <c r="H13" s="57" t="e">
        <f t="shared" si="7"/>
        <v>#REF!</v>
      </c>
      <c r="I13" s="57" t="e">
        <f t="shared" si="7"/>
        <v>#REF!</v>
      </c>
      <c r="J13" s="57" t="e">
        <f t="shared" si="7"/>
        <v>#REF!</v>
      </c>
      <c r="K13" s="57" t="e">
        <f t="shared" si="7"/>
        <v>#REF!</v>
      </c>
      <c r="L13" s="57" t="e">
        <f t="shared" si="7"/>
        <v>#REF!</v>
      </c>
      <c r="M13" s="58" t="e">
        <f t="shared" si="7"/>
        <v>#REF!</v>
      </c>
      <c r="N13" s="77" t="e">
        <f t="shared" si="7"/>
        <v>#REF!</v>
      </c>
    </row>
    <row r="14" spans="1:14" s="11" customFormat="1" ht="17.25" customHeight="1">
      <c r="A14" s="9" t="s">
        <v>70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5" t="s">
        <v>54</v>
      </c>
      <c r="B16" s="66" t="e">
        <f>SUM(B19,B20)</f>
        <v>#REF!</v>
      </c>
      <c r="C16" s="67" t="e">
        <f aca="true" t="shared" si="8" ref="C16:N16">C19+C20</f>
        <v>#REF!</v>
      </c>
      <c r="D16" s="67" t="e">
        <f t="shared" si="8"/>
        <v>#REF!</v>
      </c>
      <c r="E16" s="67" t="e">
        <f t="shared" si="8"/>
        <v>#REF!</v>
      </c>
      <c r="F16" s="67" t="e">
        <f t="shared" si="8"/>
        <v>#REF!</v>
      </c>
      <c r="G16" s="67" t="e">
        <f t="shared" si="8"/>
        <v>#REF!</v>
      </c>
      <c r="H16" s="67" t="e">
        <f t="shared" si="8"/>
        <v>#REF!</v>
      </c>
      <c r="I16" s="67" t="e">
        <f t="shared" si="8"/>
        <v>#REF!</v>
      </c>
      <c r="J16" s="67" t="e">
        <f t="shared" si="8"/>
        <v>#REF!</v>
      </c>
      <c r="K16" s="67" t="e">
        <f t="shared" si="8"/>
        <v>#REF!</v>
      </c>
      <c r="L16" s="67" t="e">
        <f t="shared" si="8"/>
        <v>#REF!</v>
      </c>
      <c r="M16" s="68" t="e">
        <f t="shared" si="8"/>
        <v>#REF!</v>
      </c>
      <c r="N16" s="69" t="e">
        <f t="shared" si="8"/>
        <v>#REF!</v>
      </c>
    </row>
    <row r="17" spans="1:15" s="12" customFormat="1" ht="33.75" customHeight="1">
      <c r="A17" s="85" t="s">
        <v>61</v>
      </c>
      <c r="B17" s="91" t="e">
        <f>SUM(C17:N17)</f>
        <v>#REF!</v>
      </c>
      <c r="C17" s="92" t="e">
        <f>#REF!</f>
        <v>#REF!</v>
      </c>
      <c r="D17" s="92" t="e">
        <f>#REF!</f>
        <v>#REF!</v>
      </c>
      <c r="E17" s="92" t="e">
        <f>#REF!</f>
        <v>#REF!</v>
      </c>
      <c r="F17" s="92" t="e">
        <f>#REF!</f>
        <v>#REF!</v>
      </c>
      <c r="G17" s="92" t="e">
        <f>#REF!</f>
        <v>#REF!</v>
      </c>
      <c r="H17" s="92" t="e">
        <f>#REF!</f>
        <v>#REF!</v>
      </c>
      <c r="I17" s="92" t="e">
        <f>#REF!</f>
        <v>#REF!</v>
      </c>
      <c r="J17" s="92" t="e">
        <f>#REF!</f>
        <v>#REF!</v>
      </c>
      <c r="K17" s="92" t="e">
        <f>#REF!</f>
        <v>#REF!</v>
      </c>
      <c r="L17" s="92" t="e">
        <f>#REF!</f>
        <v>#REF!</v>
      </c>
      <c r="M17" s="93" t="e">
        <f>#REF!</f>
        <v>#REF!</v>
      </c>
      <c r="N17" s="94" t="e">
        <f>#REF!</f>
        <v>#REF!</v>
      </c>
      <c r="O17" s="34"/>
    </row>
    <row r="18" spans="1:14" s="3" customFormat="1" ht="15">
      <c r="A18" s="50" t="s">
        <v>53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0"/>
      <c r="N18" s="78"/>
    </row>
    <row r="19" spans="1:14" s="3" customFormat="1" ht="14.25">
      <c r="A19" s="52" t="s">
        <v>57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2" t="e">
        <f>#REF!</f>
        <v>#REF!</v>
      </c>
      <c r="N19" s="79" t="e">
        <f>#REF!</f>
        <v>#REF!</v>
      </c>
    </row>
    <row r="20" spans="1:14" s="3" customFormat="1" ht="15">
      <c r="A20" s="61" t="s">
        <v>58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2" t="e">
        <f>#REF!</f>
        <v>#REF!</v>
      </c>
      <c r="N20" s="79" t="e">
        <f>#REF!</f>
        <v>#REF!</v>
      </c>
    </row>
    <row r="21" spans="1:14" s="3" customFormat="1" ht="15">
      <c r="A21" s="50" t="s">
        <v>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1"/>
      <c r="N21" s="75"/>
    </row>
    <row r="22" spans="1:14" s="3" customFormat="1" ht="28.5">
      <c r="A22" s="55" t="s">
        <v>62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1" t="e">
        <f>#REF!+#REF!</f>
        <v>#REF!</v>
      </c>
      <c r="N22" s="75" t="e">
        <f>#REF!+#REF!</f>
        <v>#REF!</v>
      </c>
    </row>
    <row r="23" spans="1:14" s="3" customFormat="1" ht="28.5">
      <c r="A23" s="55" t="s">
        <v>63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1" t="e">
        <f>#REF!+#REF!</f>
        <v>#REF!</v>
      </c>
      <c r="N23" s="75" t="e">
        <f>#REF!+#REF!</f>
        <v>#REF!</v>
      </c>
    </row>
    <row r="24" spans="1:14" s="3" customFormat="1" ht="28.5">
      <c r="A24" s="95" t="s">
        <v>64</v>
      </c>
      <c r="B24" s="96" t="e">
        <f aca="true" t="shared" si="9" ref="B24:M24">B16/B14</f>
        <v>#REF!</v>
      </c>
      <c r="C24" s="96" t="e">
        <f t="shared" si="9"/>
        <v>#REF!</v>
      </c>
      <c r="D24" s="96" t="e">
        <f t="shared" si="9"/>
        <v>#REF!</v>
      </c>
      <c r="E24" s="96" t="e">
        <f t="shared" si="9"/>
        <v>#REF!</v>
      </c>
      <c r="F24" s="96" t="e">
        <f t="shared" si="9"/>
        <v>#REF!</v>
      </c>
      <c r="G24" s="96" t="e">
        <f t="shared" si="9"/>
        <v>#REF!</v>
      </c>
      <c r="H24" s="96" t="e">
        <f t="shared" si="9"/>
        <v>#REF!</v>
      </c>
      <c r="I24" s="96" t="e">
        <f>I16/I14</f>
        <v>#REF!</v>
      </c>
      <c r="J24" s="96" t="e">
        <f t="shared" si="9"/>
        <v>#REF!</v>
      </c>
      <c r="K24" s="96" t="e">
        <f t="shared" si="9"/>
        <v>#REF!</v>
      </c>
      <c r="L24" s="96" t="e">
        <f t="shared" si="9"/>
        <v>#REF!</v>
      </c>
      <c r="M24" s="97" t="e">
        <f t="shared" si="9"/>
        <v>#REF!</v>
      </c>
      <c r="N24" s="98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59"/>
      <c r="M25" s="59"/>
      <c r="N25" s="59"/>
    </row>
    <row r="26" spans="5:14" s="3" customFormat="1" ht="14.25">
      <c r="E26" s="14"/>
      <c r="F26" s="14"/>
      <c r="N26" s="99" t="s">
        <v>4</v>
      </c>
    </row>
    <row r="27" spans="1:14" s="3" customFormat="1" ht="31.5">
      <c r="A27" s="80" t="s">
        <v>55</v>
      </c>
      <c r="B27" s="81" t="e">
        <f>SUM(B30,B31)</f>
        <v>#REF!</v>
      </c>
      <c r="C27" s="82" t="e">
        <f aca="true" t="shared" si="10" ref="C27:N27">C30+C31</f>
        <v>#REF!</v>
      </c>
      <c r="D27" s="45" t="e">
        <f t="shared" si="10"/>
        <v>#REF!</v>
      </c>
      <c r="E27" s="45" t="e">
        <f t="shared" si="10"/>
        <v>#REF!</v>
      </c>
      <c r="F27" s="83" t="e">
        <f t="shared" si="10"/>
        <v>#REF!</v>
      </c>
      <c r="G27" s="83" t="e">
        <f t="shared" si="10"/>
        <v>#REF!</v>
      </c>
      <c r="H27" s="46" t="e">
        <f t="shared" si="10"/>
        <v>#REF!</v>
      </c>
      <c r="I27" s="46" t="e">
        <f t="shared" si="10"/>
        <v>#REF!</v>
      </c>
      <c r="J27" s="46" t="e">
        <f t="shared" si="10"/>
        <v>#REF!</v>
      </c>
      <c r="K27" s="46" t="e">
        <f t="shared" si="10"/>
        <v>#REF!</v>
      </c>
      <c r="L27" s="46" t="e">
        <f>L30+L31</f>
        <v>#REF!</v>
      </c>
      <c r="M27" s="47" t="e">
        <f t="shared" si="10"/>
        <v>#REF!</v>
      </c>
      <c r="N27" s="84" t="e">
        <f t="shared" si="10"/>
        <v>#REF!</v>
      </c>
    </row>
    <row r="28" spans="1:14" s="3" customFormat="1" ht="14.25">
      <c r="A28" s="85" t="s">
        <v>65</v>
      </c>
      <c r="B28" s="86"/>
      <c r="C28" s="87"/>
      <c r="D28" s="87"/>
      <c r="E28" s="87"/>
      <c r="F28" s="87"/>
      <c r="G28" s="87"/>
      <c r="H28" s="87">
        <v>1500</v>
      </c>
      <c r="I28" s="88"/>
      <c r="J28" s="87"/>
      <c r="K28" s="87"/>
      <c r="L28" s="87"/>
      <c r="M28" s="89"/>
      <c r="N28" s="90"/>
    </row>
    <row r="29" spans="1:14" s="3" customFormat="1" ht="15">
      <c r="A29" s="50" t="s">
        <v>53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1"/>
      <c r="N29" s="75"/>
    </row>
    <row r="30" spans="1:14" s="3" customFormat="1" ht="14.25">
      <c r="A30" s="52" t="s">
        <v>66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0" t="e">
        <f>#REF!</f>
        <v>#REF!</v>
      </c>
      <c r="N30" s="78" t="e">
        <f>#REF!</f>
        <v>#REF!</v>
      </c>
    </row>
    <row r="31" spans="1:14" s="3" customFormat="1" ht="15">
      <c r="A31" s="61" t="s">
        <v>67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0" t="e">
        <f>#REF!</f>
        <v>#REF!</v>
      </c>
      <c r="N31" s="78" t="e">
        <f>#REF!</f>
        <v>#REF!</v>
      </c>
    </row>
    <row r="32" spans="1:14" s="3" customFormat="1" ht="15">
      <c r="A32" s="50" t="s">
        <v>53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1"/>
      <c r="N32" s="75"/>
    </row>
    <row r="33" spans="1:14" s="3" customFormat="1" ht="28.5">
      <c r="A33" s="55" t="s">
        <v>68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1" t="e">
        <f>#REF!</f>
        <v>#REF!</v>
      </c>
      <c r="N33" s="75" t="e">
        <f>#REF!</f>
        <v>#REF!</v>
      </c>
    </row>
    <row r="34" spans="1:14" s="3" customFormat="1" ht="28.5">
      <c r="A34" s="56" t="s">
        <v>69</v>
      </c>
      <c r="B34" s="63" t="e">
        <f>#REF!</f>
        <v>#REF!</v>
      </c>
      <c r="C34" s="63" t="e">
        <f>#REF!</f>
        <v>#REF!</v>
      </c>
      <c r="D34" s="63" t="e">
        <f>#REF!</f>
        <v>#REF!</v>
      </c>
      <c r="E34" s="63" t="e">
        <f>#REF!</f>
        <v>#REF!</v>
      </c>
      <c r="F34" s="63" t="e">
        <f>#REF!</f>
        <v>#REF!</v>
      </c>
      <c r="G34" s="63" t="e">
        <f>#REF!</f>
        <v>#REF!</v>
      </c>
      <c r="H34" s="63" t="e">
        <f>#REF!</f>
        <v>#REF!</v>
      </c>
      <c r="I34" s="63" t="e">
        <f>#REF!</f>
        <v>#REF!</v>
      </c>
      <c r="J34" s="63" t="e">
        <f>#REF!</f>
        <v>#REF!</v>
      </c>
      <c r="K34" s="63" t="e">
        <f>#REF!</f>
        <v>#REF!</v>
      </c>
      <c r="L34" s="63" t="e">
        <f>#REF!</f>
        <v>#REF!</v>
      </c>
      <c r="M34" s="58" t="e">
        <f>#REF!</f>
        <v>#REF!</v>
      </c>
      <c r="N34" s="77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71</v>
      </c>
      <c r="B36" s="40"/>
      <c r="C36" s="40"/>
      <c r="D36" s="40"/>
      <c r="E36" s="40"/>
      <c r="F36" s="40"/>
      <c r="G36" s="40"/>
      <c r="H36" s="40"/>
      <c r="I36" s="40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41" t="s">
        <v>10</v>
      </c>
      <c r="B68" s="141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9" t="s">
        <v>23</v>
      </c>
      <c r="B69" s="139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9" t="s">
        <v>24</v>
      </c>
      <c r="B70" s="139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9" t="s">
        <v>25</v>
      </c>
      <c r="B71" s="139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9" t="s">
        <v>26</v>
      </c>
      <c r="B72" s="139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9" t="s">
        <v>27</v>
      </c>
      <c r="B73" s="13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9" t="s">
        <v>28</v>
      </c>
      <c r="B74" s="13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9" t="s">
        <v>29</v>
      </c>
      <c r="B75" s="139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9" t="s">
        <v>30</v>
      </c>
      <c r="B76" s="139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9" t="s">
        <v>31</v>
      </c>
      <c r="B77" s="139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9" t="s">
        <v>32</v>
      </c>
      <c r="B78" s="139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9" t="s">
        <v>33</v>
      </c>
      <c r="B79" s="139"/>
      <c r="C79" s="139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9" t="s">
        <v>34</v>
      </c>
      <c r="B80" s="139"/>
      <c r="C80" s="139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9" t="s">
        <v>35</v>
      </c>
      <c r="B81" s="139"/>
      <c r="C81" s="139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9" t="s">
        <v>36</v>
      </c>
      <c r="B82" s="139"/>
      <c r="C82" s="139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9" t="s">
        <v>37</v>
      </c>
      <c r="B83" s="139"/>
      <c r="C83" s="139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9" t="s">
        <v>38</v>
      </c>
      <c r="B84" s="139"/>
      <c r="C84" s="139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9" t="s">
        <v>39</v>
      </c>
      <c r="B85" s="139"/>
      <c r="C85" s="139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3" t="s">
        <v>40</v>
      </c>
      <c r="B86" s="143"/>
      <c r="C86" s="143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3" t="s">
        <v>41</v>
      </c>
      <c r="B87" s="143"/>
      <c r="C87" s="143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3" t="s">
        <v>42</v>
      </c>
      <c r="B88" s="143"/>
      <c r="C88" s="143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3" t="s">
        <v>43</v>
      </c>
      <c r="B89" s="143"/>
      <c r="C89" s="143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2"/>
      <c r="B90" s="14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41" t="s">
        <v>45</v>
      </c>
      <c r="B92" s="141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3" t="s">
        <v>46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55.8515625" style="0" customWidth="1"/>
    <col min="2" max="2" width="16.8515625" style="0" customWidth="1"/>
    <col min="3" max="3" width="16.7109375" style="0" customWidth="1"/>
    <col min="4" max="4" width="18.00390625" style="0" customWidth="1"/>
    <col min="5" max="5" width="16.28125" style="0" customWidth="1"/>
    <col min="6" max="6" width="17.7109375" style="0" customWidth="1"/>
    <col min="7" max="7" width="18.00390625" style="0" customWidth="1"/>
  </cols>
  <sheetData>
    <row r="1" spans="2:5" ht="45.75" customHeight="1">
      <c r="B1" s="145" t="s">
        <v>78</v>
      </c>
      <c r="C1" s="146"/>
      <c r="D1" s="146"/>
      <c r="E1" s="146"/>
    </row>
    <row r="2" spans="1:7" ht="28.5" customHeight="1" thickBot="1">
      <c r="A2" s="35"/>
      <c r="B2" s="35"/>
      <c r="G2" s="36" t="s">
        <v>9</v>
      </c>
    </row>
    <row r="3" spans="1:7" s="3" customFormat="1" ht="63" customHeight="1" thickBot="1">
      <c r="A3" s="100" t="s">
        <v>1</v>
      </c>
      <c r="B3" s="101" t="s">
        <v>80</v>
      </c>
      <c r="C3" s="101" t="s">
        <v>81</v>
      </c>
      <c r="D3" s="111" t="s">
        <v>82</v>
      </c>
      <c r="E3" s="111" t="s">
        <v>83</v>
      </c>
      <c r="F3" s="111" t="s">
        <v>84</v>
      </c>
      <c r="G3" s="112" t="s">
        <v>85</v>
      </c>
    </row>
    <row r="4" spans="1:12" s="3" customFormat="1" ht="37.5" customHeight="1" thickBot="1">
      <c r="A4" s="102" t="s">
        <v>48</v>
      </c>
      <c r="B4" s="116">
        <v>59304.79</v>
      </c>
      <c r="C4" s="116">
        <v>58411.520000000004</v>
      </c>
      <c r="D4" s="116">
        <v>14211.18</v>
      </c>
      <c r="E4" s="116">
        <v>15771.7</v>
      </c>
      <c r="F4" s="116">
        <v>14187.45</v>
      </c>
      <c r="G4" s="117">
        <v>14241.19</v>
      </c>
      <c r="H4" s="118"/>
      <c r="I4" s="118"/>
      <c r="J4" s="118"/>
      <c r="K4" s="118"/>
      <c r="L4" s="118"/>
    </row>
    <row r="5" spans="1:7" s="3" customFormat="1" ht="15.75">
      <c r="A5" s="104" t="s">
        <v>3</v>
      </c>
      <c r="B5" s="120"/>
      <c r="C5" s="120"/>
      <c r="D5" s="120"/>
      <c r="E5" s="120"/>
      <c r="F5" s="120"/>
      <c r="G5" s="133"/>
    </row>
    <row r="6" spans="1:7" s="3" customFormat="1" ht="23.25" customHeight="1">
      <c r="A6" s="105" t="s">
        <v>49</v>
      </c>
      <c r="B6" s="124">
        <v>47165.85</v>
      </c>
      <c r="C6" s="124">
        <v>44448.72</v>
      </c>
      <c r="D6" s="122">
        <v>10820.05</v>
      </c>
      <c r="E6" s="122">
        <v>10770.46</v>
      </c>
      <c r="F6" s="122">
        <v>11115.35</v>
      </c>
      <c r="G6" s="134">
        <v>11742.86</v>
      </c>
    </row>
    <row r="7" spans="1:7" s="3" customFormat="1" ht="21" customHeight="1" thickBot="1">
      <c r="A7" s="106" t="s">
        <v>50</v>
      </c>
      <c r="B7" s="125">
        <v>12138.94</v>
      </c>
      <c r="C7" s="125">
        <v>13962.8</v>
      </c>
      <c r="D7" s="123">
        <v>3391.13</v>
      </c>
      <c r="E7" s="123">
        <v>5001.24</v>
      </c>
      <c r="F7" s="123">
        <v>3072.1</v>
      </c>
      <c r="G7" s="135">
        <v>2498.33</v>
      </c>
    </row>
    <row r="8" spans="1:7" s="3" customFormat="1" ht="16.5" thickBot="1">
      <c r="A8" s="102" t="s">
        <v>5</v>
      </c>
      <c r="B8" s="126">
        <v>39076.57</v>
      </c>
      <c r="C8" s="126">
        <v>39902.29</v>
      </c>
      <c r="D8" s="119">
        <v>12236.87</v>
      </c>
      <c r="E8" s="119">
        <v>13391.13</v>
      </c>
      <c r="F8" s="119">
        <v>2352.27</v>
      </c>
      <c r="G8" s="136">
        <v>11922.02</v>
      </c>
    </row>
    <row r="9" spans="1:7" s="3" customFormat="1" ht="15.75">
      <c r="A9" s="104" t="s">
        <v>3</v>
      </c>
      <c r="B9" s="127"/>
      <c r="C9" s="127">
        <v>0</v>
      </c>
      <c r="D9" s="120">
        <v>0</v>
      </c>
      <c r="E9" s="120">
        <v>0</v>
      </c>
      <c r="F9" s="120">
        <v>0</v>
      </c>
      <c r="G9" s="133">
        <v>0</v>
      </c>
    </row>
    <row r="10" spans="1:7" s="3" customFormat="1" ht="20.25" customHeight="1">
      <c r="A10" s="107" t="s">
        <v>6</v>
      </c>
      <c r="B10" s="128">
        <v>32438.1</v>
      </c>
      <c r="C10" s="128">
        <v>31824.097</v>
      </c>
      <c r="D10" s="113">
        <v>10295.232500000002</v>
      </c>
      <c r="E10" s="113">
        <v>10002.3875</v>
      </c>
      <c r="F10" s="113">
        <v>752.2275</v>
      </c>
      <c r="G10" s="114">
        <v>10774.249499999998</v>
      </c>
    </row>
    <row r="11" spans="1:7" s="3" customFormat="1" ht="21" customHeight="1" thickBot="1">
      <c r="A11" s="108" t="s">
        <v>7</v>
      </c>
      <c r="B11" s="129">
        <v>6638.47</v>
      </c>
      <c r="C11" s="129">
        <v>8078.188</v>
      </c>
      <c r="D11" s="115">
        <v>1941.6390000000001</v>
      </c>
      <c r="E11" s="115">
        <v>3388.7400000000002</v>
      </c>
      <c r="F11" s="115">
        <v>1600.042</v>
      </c>
      <c r="G11" s="132">
        <v>1147.767</v>
      </c>
    </row>
    <row r="12" spans="1:7" s="3" customFormat="1" ht="16.5" thickBot="1">
      <c r="A12" s="103" t="s">
        <v>8</v>
      </c>
      <c r="B12" s="130">
        <v>20228.22</v>
      </c>
      <c r="C12" s="130">
        <v>18509.230000000003</v>
      </c>
      <c r="D12" s="121">
        <v>1974.31</v>
      </c>
      <c r="E12" s="121">
        <v>2380.57</v>
      </c>
      <c r="F12" s="121">
        <v>11835.18</v>
      </c>
      <c r="G12" s="137">
        <v>2319.17</v>
      </c>
    </row>
    <row r="13" spans="1:7" s="3" customFormat="1" ht="15.75">
      <c r="A13" s="104" t="s">
        <v>3</v>
      </c>
      <c r="B13" s="127"/>
      <c r="C13" s="127">
        <v>0</v>
      </c>
      <c r="D13" s="120">
        <v>0</v>
      </c>
      <c r="E13" s="120">
        <v>0</v>
      </c>
      <c r="F13" s="120">
        <v>0</v>
      </c>
      <c r="G13" s="133">
        <v>0</v>
      </c>
    </row>
    <row r="14" spans="1:7" s="3" customFormat="1" ht="19.5" customHeight="1">
      <c r="A14" s="107" t="s">
        <v>6</v>
      </c>
      <c r="B14" s="128">
        <v>14727.75</v>
      </c>
      <c r="C14" s="128">
        <v>12624.62</v>
      </c>
      <c r="D14" s="113">
        <v>524.8199999999999</v>
      </c>
      <c r="E14" s="113">
        <v>768.0699999999999</v>
      </c>
      <c r="F14" s="113">
        <v>10363.12</v>
      </c>
      <c r="G14" s="114">
        <v>968.6099999999999</v>
      </c>
    </row>
    <row r="15" spans="1:7" s="3" customFormat="1" ht="22.5" customHeight="1" thickBot="1">
      <c r="A15" s="109" t="s">
        <v>7</v>
      </c>
      <c r="B15" s="131">
        <v>5500.47</v>
      </c>
      <c r="C15" s="131">
        <v>5884.609999999999</v>
      </c>
      <c r="D15" s="131">
        <v>1449.49</v>
      </c>
      <c r="E15" s="131">
        <v>1612.4999999999998</v>
      </c>
      <c r="F15" s="131">
        <v>1472.06</v>
      </c>
      <c r="G15" s="138">
        <v>1350.56</v>
      </c>
    </row>
    <row r="16" spans="1:7" s="38" customFormat="1" ht="15">
      <c r="A16" s="147" t="s">
        <v>79</v>
      </c>
      <c r="B16" s="147"/>
      <c r="C16" s="37">
        <v>4.46</v>
      </c>
      <c r="D16" s="37">
        <v>4.46</v>
      </c>
      <c r="E16" s="37">
        <v>4.46</v>
      </c>
      <c r="F16" s="37">
        <v>4.46</v>
      </c>
      <c r="G16" s="37">
        <v>4.46</v>
      </c>
    </row>
    <row r="17" spans="1:2" ht="18.75" customHeight="1">
      <c r="A17" s="110"/>
      <c r="B17" s="39"/>
    </row>
    <row r="18" ht="12.75">
      <c r="B18" s="1"/>
    </row>
    <row r="19" ht="12.75">
      <c r="A19" s="10"/>
    </row>
    <row r="21" ht="12.75">
      <c r="B21" s="1"/>
    </row>
    <row r="27" ht="12.75">
      <c r="B27" s="1"/>
    </row>
    <row r="49" spans="1:2" ht="12.75">
      <c r="A49" s="19"/>
      <c r="B49" s="19"/>
    </row>
    <row r="50" spans="1:2" ht="25.5" customHeight="1">
      <c r="A50" s="141"/>
      <c r="B50" s="141"/>
    </row>
    <row r="51" spans="1:2" ht="12.75" customHeight="1">
      <c r="A51" s="139"/>
      <c r="B51" s="139"/>
    </row>
    <row r="52" spans="1:2" ht="12.75" customHeight="1">
      <c r="A52" s="139"/>
      <c r="B52" s="139"/>
    </row>
    <row r="53" spans="1:2" ht="12.75" customHeight="1">
      <c r="A53" s="139"/>
      <c r="B53" s="139"/>
    </row>
    <row r="54" spans="1:2" ht="12.75" customHeight="1">
      <c r="A54" s="139"/>
      <c r="B54" s="139"/>
    </row>
    <row r="55" spans="1:2" ht="12.75" customHeight="1">
      <c r="A55" s="139"/>
      <c r="B55" s="139"/>
    </row>
    <row r="56" spans="1:2" ht="12.75" customHeight="1">
      <c r="A56" s="139"/>
      <c r="B56" s="139"/>
    </row>
    <row r="57" spans="1:2" ht="12.75" customHeight="1">
      <c r="A57" s="139"/>
      <c r="B57" s="139"/>
    </row>
    <row r="58" spans="1:2" ht="12.75" customHeight="1">
      <c r="A58" s="139"/>
      <c r="B58" s="139"/>
    </row>
    <row r="59" spans="1:2" ht="12.75" customHeight="1">
      <c r="A59" s="139"/>
      <c r="B59" s="139"/>
    </row>
    <row r="60" spans="1:2" ht="12.75" customHeight="1">
      <c r="A60" s="139"/>
      <c r="B60" s="139"/>
    </row>
    <row r="61" spans="1:2" s="27" customFormat="1" ht="12.75" customHeight="1">
      <c r="A61" s="139"/>
      <c r="B61" s="139"/>
    </row>
    <row r="62" spans="1:2" ht="12.75" customHeight="1">
      <c r="A62" s="139"/>
      <c r="B62" s="139"/>
    </row>
    <row r="63" spans="1:2" ht="12.75" customHeight="1">
      <c r="A63" s="139"/>
      <c r="B63" s="139"/>
    </row>
    <row r="64" spans="1:2" ht="12.75" customHeight="1">
      <c r="A64" s="139"/>
      <c r="B64" s="139"/>
    </row>
    <row r="65" spans="1:2" ht="12.75" customHeight="1">
      <c r="A65" s="139"/>
      <c r="B65" s="139"/>
    </row>
    <row r="66" spans="1:2" ht="12.75" customHeight="1">
      <c r="A66" s="139"/>
      <c r="B66" s="139"/>
    </row>
    <row r="67" spans="1:2" ht="12.75" customHeight="1">
      <c r="A67" s="139"/>
      <c r="B67" s="139"/>
    </row>
    <row r="68" spans="1:2" ht="12.75" customHeight="1">
      <c r="A68" s="143"/>
      <c r="B68" s="143"/>
    </row>
    <row r="69" spans="1:2" ht="12.75" customHeight="1">
      <c r="A69" s="143"/>
      <c r="B69" s="143"/>
    </row>
    <row r="70" spans="1:2" ht="12.75" customHeight="1">
      <c r="A70" s="143"/>
      <c r="B70" s="143"/>
    </row>
    <row r="71" spans="1:2" ht="12.75" customHeight="1">
      <c r="A71" s="143"/>
      <c r="B71" s="143"/>
    </row>
    <row r="72" spans="1:2" s="30" customFormat="1" ht="12.75" customHeight="1">
      <c r="A72" s="142"/>
      <c r="B72" s="142"/>
    </row>
    <row r="73" spans="1:2" ht="44.25" customHeight="1">
      <c r="A73" s="21"/>
      <c r="B73" s="19"/>
    </row>
    <row r="74" spans="1:2" s="30" customFormat="1" ht="12.75" customHeight="1">
      <c r="A74" s="141"/>
      <c r="B74" s="141"/>
    </row>
    <row r="75" spans="1:2" ht="30.75" customHeight="1">
      <c r="A75" s="143"/>
      <c r="B75" s="143"/>
    </row>
  </sheetData>
  <sheetProtection/>
  <mergeCells count="27">
    <mergeCell ref="A74:B74"/>
    <mergeCell ref="A75:B75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B1:E1"/>
    <mergeCell ref="A50:B50"/>
    <mergeCell ref="A51:B51"/>
    <mergeCell ref="A52:B52"/>
    <mergeCell ref="A53:B53"/>
    <mergeCell ref="A54:B54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DAMIAN</cp:lastModifiedBy>
  <cp:lastPrinted>2020-04-22T13:19:01Z</cp:lastPrinted>
  <dcterms:created xsi:type="dcterms:W3CDTF">2015-04-24T09:04:58Z</dcterms:created>
  <dcterms:modified xsi:type="dcterms:W3CDTF">2020-04-24T08:56:38Z</dcterms:modified>
  <cp:category/>
  <cp:version/>
  <cp:contentType/>
  <cp:contentStatus/>
</cp:coreProperties>
</file>