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P1934\retea on 10.236.1.89\Executii\Executii 2024\02 februarie 2024\pt.site\"/>
    </mc:Choice>
  </mc:AlternateContent>
  <bookViews>
    <workbookView xWindow="0" yWindow="0" windowWidth="23040" windowHeight="8904"/>
  </bookViews>
  <sheets>
    <sheet name="februarie 2024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_______bas1">'[1]data input'!#REF!</definedName>
    <definedName name="________bas2">'[1]data input'!#REF!</definedName>
    <definedName name="________bas3">'[1]data input'!#REF!</definedName>
    <definedName name="________BOP1">#REF!</definedName>
    <definedName name="________BOP2">[2]BoP!#REF!</definedName>
    <definedName name="________CPI98">'[3]REER Forecast'!#REF!</definedName>
    <definedName name="________EXP5">#REF!</definedName>
    <definedName name="________EXP6">#REF!</definedName>
    <definedName name="________EXP7">#REF!</definedName>
    <definedName name="________EXP9">#REF!</definedName>
    <definedName name="________EXR1">#REF!</definedName>
    <definedName name="________EXR2">#REF!</definedName>
    <definedName name="________EXR3">#REF!</definedName>
    <definedName name="________gdp9096">#REF!</definedName>
    <definedName name="________gdp9297">#REF!</definedName>
    <definedName name="________GDP98">#REF!</definedName>
    <definedName name="________IMP10">#REF!</definedName>
    <definedName name="________IMP2">#REF!</definedName>
    <definedName name="________IMP4">#REF!</definedName>
    <definedName name="________IMP6">#REF!</definedName>
    <definedName name="________IMP7">#REF!</definedName>
    <definedName name="________IMP8">#REF!</definedName>
    <definedName name="________MTS2">'[4]Annual Tables'!#REF!</definedName>
    <definedName name="________PAG2">[4]Index!#REF!</definedName>
    <definedName name="________PAG3">[4]Index!#REF!</definedName>
    <definedName name="________PAG4">[4]Index!#REF!</definedName>
    <definedName name="________PAG5">[4]Index!#REF!</definedName>
    <definedName name="________PAG6">[4]Index!#REF!</definedName>
    <definedName name="________PAG7">#REF!</definedName>
    <definedName name="________pib2">#REF!</definedName>
    <definedName name="________pib2005">#REF!</definedName>
    <definedName name="________pib2007">#REF!</definedName>
    <definedName name="________pib2008">#REF!</definedName>
    <definedName name="________pib2009">#REF!</definedName>
    <definedName name="________PPI97">'[3]REER Forecast'!#REF!</definedName>
    <definedName name="________prt1">#REF!</definedName>
    <definedName name="________prt2">#REF!</definedName>
    <definedName name="________rep1">#REF!</definedName>
    <definedName name="________rep2">#REF!</definedName>
    <definedName name="________RES2">[2]RES!#REF!</definedName>
    <definedName name="________rge1">#REF!</definedName>
    <definedName name="________s92">#N/A</definedName>
    <definedName name="________som1">'[1]data input'!#REF!</definedName>
    <definedName name="________som2">'[1]data input'!#REF!</definedName>
    <definedName name="________som3">'[1]data input'!#REF!</definedName>
    <definedName name="________SR2">#REF!</definedName>
    <definedName name="________SR3">#REF!</definedName>
    <definedName name="________SUM1">#REF!</definedName>
    <definedName name="________TAB05">#REF!</definedName>
    <definedName name="________tab06">#REF!</definedName>
    <definedName name="________tab07">#REF!</definedName>
    <definedName name="________tab1">#REF!</definedName>
    <definedName name="________TAB10">#REF!</definedName>
    <definedName name="________TAB12">#REF!</definedName>
    <definedName name="________TAB13">#REF!</definedName>
    <definedName name="________TAB14">[5]INT_RATES_old!$A$1:$I$34</definedName>
    <definedName name="________Tab19">#REF!</definedName>
    <definedName name="________tab2">#REF!</definedName>
    <definedName name="________Tab20">#REF!</definedName>
    <definedName name="________Tab21">#REF!</definedName>
    <definedName name="________tab22">#REF!</definedName>
    <definedName name="________tab23">#REF!</definedName>
    <definedName name="________tab24">#REF!</definedName>
    <definedName name="________tab25">#REF!</definedName>
    <definedName name="________tab26">#REF!</definedName>
    <definedName name="________tab27">#REF!</definedName>
    <definedName name="________tab28">#REF!</definedName>
    <definedName name="________Tab29">#REF!</definedName>
    <definedName name="________tab3">#REF!</definedName>
    <definedName name="________Tab30">#REF!</definedName>
    <definedName name="________Tab31">#REF!</definedName>
    <definedName name="________Tab32">#REF!</definedName>
    <definedName name="________Tab33">#REF!</definedName>
    <definedName name="________tab34">#REF!</definedName>
    <definedName name="________Tab35">#REF!</definedName>
    <definedName name="________tab37">#REF!</definedName>
    <definedName name="________tab4">#REF!</definedName>
    <definedName name="________tab43">#REF!</definedName>
    <definedName name="________tab44">#REF!</definedName>
    <definedName name="________tab5">#REF!</definedName>
    <definedName name="________tab6">#REF!</definedName>
    <definedName name="________tab7">#REF!</definedName>
    <definedName name="________tab8">#REF!</definedName>
    <definedName name="________tab9">#REF!</definedName>
    <definedName name="________TBL2">#REF!</definedName>
    <definedName name="________TBL4">#REF!</definedName>
    <definedName name="________TBL5">#REF!</definedName>
    <definedName name="________UKR1">[6]EU2DBase!$C$1:$F$196</definedName>
    <definedName name="________UKR2">[6]EU2DBase!$G$1:$U$196</definedName>
    <definedName name="________UKR3">[6]EU2DBase!#REF!</definedName>
    <definedName name="________WEO1">#REF!</definedName>
    <definedName name="________WEO2">#REF!</definedName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[2]BoP!#REF!</definedName>
    <definedName name="_______CPI98">'[3]REER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'[4]Annual Tables'!#REF!</definedName>
    <definedName name="_______PAG2">[4]Index!#REF!</definedName>
    <definedName name="_______PAG3">[4]Index!#REF!</definedName>
    <definedName name="_______PAG4">[4]Index!#REF!</definedName>
    <definedName name="_______PAG5">[4]Index!#REF!</definedName>
    <definedName name="_______PAG6">[4]Index!#REF!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'[3]REER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[2]RES!#REF!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[5]INT_RATES_old!$A$1:$I$34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[6]EU2DBase!$C$1:$F$196</definedName>
    <definedName name="_______UKR2">[6]EU2DBase!$G$1:$U$196</definedName>
    <definedName name="_______UKR3">[6]EU2DBase!#REF!</definedName>
    <definedName name="_______WEO1">#REF!</definedName>
    <definedName name="_______WEO2">#REF!</definedName>
    <definedName name="______a47">[0]!___BOP2 [7]LINK!$A$1:$A$42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[2]BoP!#REF!</definedName>
    <definedName name="______CPI98">'[3]REER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'[4]Annual Tables'!#REF!</definedName>
    <definedName name="______PAG2">[4]Index!#REF!</definedName>
    <definedName name="______PAG3">[4]Index!#REF!</definedName>
    <definedName name="______PAG4">[4]Index!#REF!</definedName>
    <definedName name="______PAG5">[4]Index!#REF!</definedName>
    <definedName name="______PAG6">[4]Index!#REF!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'[3]REER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[2]RES!#REF!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[5]INT_RATES_old!$A$1:$I$34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[6]EU2DBase!$C$1:$F$196</definedName>
    <definedName name="______UKR2">[6]EU2DBase!$G$1:$U$196</definedName>
    <definedName name="______UKR3">[6]EU2DBase!#REF!</definedName>
    <definedName name="______WEO1">#REF!</definedName>
    <definedName name="______WEO2">#REF!</definedName>
    <definedName name="_____a47">[0]!___BOP2 [7]LINK!$A$1:$A$42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[2]BoP!#REF!</definedName>
    <definedName name="_____CPI98">'[3]REER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'[4]Annual Tables'!#REF!</definedName>
    <definedName name="_____PAG2">[4]Index!#REF!</definedName>
    <definedName name="_____PAG3">[4]Index!#REF!</definedName>
    <definedName name="_____PAG4">[4]Index!#REF!</definedName>
    <definedName name="_____PAG5">[4]Index!#REF!</definedName>
    <definedName name="_____PAG6">[4]Index!#REF!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[2]RES!#REF!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[5]INT_RATES_old!$A$1:$I$34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[6]EU2DBase!$C$1:$F$196</definedName>
    <definedName name="_____UKR2">[6]EU2DBase!$G$1:$U$196</definedName>
    <definedName name="_____UKR3">[6]EU2DBase!#REF!</definedName>
    <definedName name="_____WEO1">#REF!</definedName>
    <definedName name="_____WEO2">#REF!</definedName>
    <definedName name="____a47">[0]!___BOP2 [7]LINK!$A$1:$A$42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[2]BoP!#REF!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[4]Index!#REF!</definedName>
    <definedName name="____PAG3">[4]Index!#REF!</definedName>
    <definedName name="____PAG4">[4]Index!#REF!</definedName>
    <definedName name="____PAG5">[4]Index!#REF!</definedName>
    <definedName name="____PAG6">[4]Index!#REF!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[2]RES!#REF!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[5]INT_RATES_old!$A$1:$I$34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[6]EU2DBase!$C$1:$F$196</definedName>
    <definedName name="____UKR2">[6]EU2DBase!$G$1:$U$196</definedName>
    <definedName name="____UKR3">[6]EU2DBase!#REF!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[2]BoP!#REF!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[4]Index!#REF!</definedName>
    <definedName name="___PAG3">[4]Index!#REF!</definedName>
    <definedName name="___PAG4">[4]Index!#REF!</definedName>
    <definedName name="___PAG5">[4]Index!#REF!</definedName>
    <definedName name="___PAG6">[4]Index!#REF!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[2]RES!#REF!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[5]INT_RATES_old!$A$1:$I$34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[6]EU2DBase!$C$1:$F$196</definedName>
    <definedName name="___UKR2">[6]EU2DBase!$G$1:$U$196</definedName>
    <definedName name="___UKR3">[8]EU2DBase!#REF!</definedName>
    <definedName name="___WEO1">#REF!</definedName>
    <definedName name="___WEO2">#REF!</definedName>
    <definedName name="__0absorc">[9]Programa!#REF!</definedName>
    <definedName name="__0c">[9]Programa!#REF!</definedName>
    <definedName name="__123Graph_ADEFINITION">[10]NBM!#REF!</definedName>
    <definedName name="__123Graph_ADEFINITION2">[10]NBM!#REF!</definedName>
    <definedName name="__123Graph_BDEFINITION">[10]NBM!#REF!</definedName>
    <definedName name="__123Graph_BDEFINITION2">[10]NBM!#REF!</definedName>
    <definedName name="__123Graph_BFITB2">[11]FITB_all!#REF!</definedName>
    <definedName name="__123Graph_BFITB3">[11]FITB_all!#REF!</definedName>
    <definedName name="__123Graph_BGDP">'[12]Quarterly Program'!#REF!</definedName>
    <definedName name="__123Graph_BMONEY">'[12]Quarterly Program'!#REF!</definedName>
    <definedName name="__123Graph_BTBILL2">[11]FITB_all!#REF!</definedName>
    <definedName name="__123Graph_CDEFINITION2">[13]NBM!#REF!</definedName>
    <definedName name="__123Graph_DDEFINITION2">[13]NBM!#REF!</definedName>
    <definedName name="__a47">___BOP2 [7]LINK!$A$1:$A$42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[2]BoP!#REF!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[4]Index!#REF!</definedName>
    <definedName name="__PAG3">[4]Index!#REF!</definedName>
    <definedName name="__PAG4">[4]Index!#REF!</definedName>
    <definedName name="__PAG5">[4]Index!#REF!</definedName>
    <definedName name="__PAG6">[4]Index!#REF!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[2]RES!#REF!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[5]INT_RATES_old!$A$1:$I$34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[8]EU2DBase!$C$1:$F$196</definedName>
    <definedName name="__UKR2">[8]EU2DBase!$G$1:$U$196</definedName>
    <definedName name="__UKR3">[8]EU2DBase!#REF!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[7]LINK!$A$1:$A$42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[2]BoP!#REF!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[14]Assumptions!#REF!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[14]Assumptions!#REF!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[4]Index!#REF!</definedName>
    <definedName name="_PAG3">[4]Index!#REF!</definedName>
    <definedName name="_PAG4">[4]Index!#REF!</definedName>
    <definedName name="_PAG5">[4]Index!#REF!</definedName>
    <definedName name="_PAG6">[4]Index!#REF!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[2]RES!#REF!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[5]INT_RATES_old!$A$1:$I$34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[8]EU2DBase!$C$1:$F$196</definedName>
    <definedName name="_UKR2">[8]EU2DBase!$G$1:$U$196</definedName>
    <definedName name="_UKR3">[6]EU2DBase!#REF!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[7]LINK!$A$1:$A$42</definedName>
    <definedName name="a_11">___BOP2 [7]LINK!$A$1:$A$42</definedName>
    <definedName name="a_14">#REF!</definedName>
    <definedName name="a_15">___BOP2 [7]LINK!$A$1:$A$42</definedName>
    <definedName name="a_17">___BOP2 [7]LINK!$A$1:$A$42</definedName>
    <definedName name="a_2">#REF!</definedName>
    <definedName name="a_20">___BOP2 [7]LINK!$A$1:$A$42</definedName>
    <definedName name="a_22">___BOP2 [7]LINK!$A$1:$A$42</definedName>
    <definedName name="a_24">___BOP2 [7]LINK!$A$1:$A$42</definedName>
    <definedName name="a_25">#REF!</definedName>
    <definedName name="a_28">___BOP2 [7]LINK!$A$1:$A$42</definedName>
    <definedName name="a_37">___BOP2 [7]LINK!$A$1:$A$42</definedName>
    <definedName name="a_38">___BOP2 [7]LINK!$A$1:$A$42</definedName>
    <definedName name="a_46">___BOP2 [7]LINK!$A$1:$A$42</definedName>
    <definedName name="a_47">___BOP2 [7]LINK!$A$1:$A$42</definedName>
    <definedName name="a_49">___BOP2 [7]LINK!$A$1:$A$42</definedName>
    <definedName name="a_54">___BOP2 [7]LINK!$A$1:$A$42</definedName>
    <definedName name="a_55">___BOP2 [7]LINK!$A$1:$A$42</definedName>
    <definedName name="a_56">___BOP2 [7]LINK!$A$1:$A$42</definedName>
    <definedName name="a_57">___BOP2 [7]LINK!$A$1:$A$42</definedName>
    <definedName name="a_61">___BOP2 [7]LINK!$A$1:$A$42</definedName>
    <definedName name="a_64">___BOP2 [7]LINK!$A$1:$A$42</definedName>
    <definedName name="a_65">___BOP2 [7]LINK!$A$1:$A$42</definedName>
    <definedName name="a_66">___BOP2 [7]LINK!$A$1:$A$42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[15]Montabs!$B$88:$CO$425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[17]WEO!#REF!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[5]BNKLOANS_old!$A$1:$F$40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[20]Q6!$E$11:$AH$11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[21]FAfdi!$E$10:$BP$10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[22]CAgds!$D$10:$BO$10</definedName>
    <definedName name="bgoods_11">[23]CAgds!$E$10:$BP$10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[22]CAinc!$D$10:$BO$10</definedName>
    <definedName name="binc_11">[23]CAinc!$E$10:$BP$10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[24]Q6!$E$28:$AH$28</definedName>
    <definedName name="BMG_2">[24]Q6!$E$28:$AH$28</definedName>
    <definedName name="BMG_20">'[18]WEO LINK'!#REF!</definedName>
    <definedName name="BMG_25">[24]Q6!$E$28:$AH$28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[22]CAnfs!$D$10:$BO$10</definedName>
    <definedName name="bnfs_11">[23]CAnfs!$E$10:$BP$10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[21]FAother!$E$10:$BP$10</definedName>
    <definedName name="bother_14">#REF!</definedName>
    <definedName name="bother_25">#REF!</definedName>
    <definedName name="BottomRight">#REF!</definedName>
    <definedName name="bport">[21]FAport!$E$10:$BP$10</definedName>
    <definedName name="bport_11">[23]FAport!$E$10:$BP$10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[22]CAtrs!$D$10:$BO$10</definedName>
    <definedName name="btrs_11">[23]CAtrs!$E$10:$BP$10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[25]FDI!#REF!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[24]Q6!$E$26:$AH$26</definedName>
    <definedName name="BXG_2">[24]Q6!$E$26:$AH$26</definedName>
    <definedName name="BXG_20">'[18]WEO LINK'!#REF!</definedName>
    <definedName name="BXG_25">[24]Q6!$E$26:$AH$26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[5]CBANK_old!$A$1:$M$48</definedName>
    <definedName name="CBDebt">#REF!</definedName>
    <definedName name="CBSNFA">[26]NIR__!$A$188:$AM$219</definedName>
    <definedName name="CCode">[27]Codes!$A$2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[7]LINK!$A$1:$A$42</definedName>
    <definedName name="CHART2_11">#REF!</definedName>
    <definedName name="chart2_15">___BOP2 [7]LINK!$A$1:$A$42</definedName>
    <definedName name="chart2_17">___BOP2 [7]LINK!$A$1:$A$42</definedName>
    <definedName name="chart2_20">___BOP2 [7]LINK!$A$1:$A$42</definedName>
    <definedName name="chart2_22">___BOP2 [7]LINK!$A$1:$A$42</definedName>
    <definedName name="chart2_24">___BOP2 [7]LINK!$A$1:$A$42</definedName>
    <definedName name="chart2_28">___BOP2 [7]LINK!$A$1:$A$42</definedName>
    <definedName name="chart2_37">___BOP2 [7]LINK!$A$1:$A$42</definedName>
    <definedName name="chart2_38">___BOP2 [7]LINK!$A$1:$A$42</definedName>
    <definedName name="chart2_46">___BOP2 [7]LINK!$A$1:$A$42</definedName>
    <definedName name="chart2_47">___BOP2 [7]LINK!$A$1:$A$42</definedName>
    <definedName name="chart2_49">___BOP2 [7]LINK!$A$1:$A$42</definedName>
    <definedName name="chart2_54">___BOP2 [7]LINK!$A$1:$A$42</definedName>
    <definedName name="chart2_55">___BOP2 [7]LINK!$A$1:$A$42</definedName>
    <definedName name="chart2_56">___BOP2 [7]LINK!$A$1:$A$42</definedName>
    <definedName name="chart2_57">___BOP2 [7]LINK!$A$1:$A$42</definedName>
    <definedName name="chart2_61">___BOP2 [7]LINK!$A$1:$A$42</definedName>
    <definedName name="chart2_64">___BOP2 [7]LINK!$A$1:$A$42</definedName>
    <definedName name="chart2_65">___BOP2 [7]LINK!$A$1:$A$42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[28]weo_real!#REF!</definedName>
    <definedName name="CHK1_1">[28]weo_real!#REF!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[15]corresp!$A$1:$B$37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[15]Montabs!$B$88:$CQ$150</definedName>
    <definedName name="CSBTN">[15]Montabs!$B$153:$CO$202</definedName>
    <definedName name="CSBTR">[15]Montabs!$B$203:$CO$243</definedName>
    <definedName name="CSIDATES_11">[30]WEO!#REF!</definedName>
    <definedName name="CSIDATES_66">[30]WEO!#REF!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[32]Current!$D$66</definedName>
    <definedName name="CurrVintage_11">[33]Current!$D$66</definedName>
    <definedName name="CurrVintage_14">#REF!</definedName>
    <definedName name="CurrVintage_25">#REF!</definedName>
    <definedName name="CurVintage">[27]Current!$D$61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[27]Codes!$H$2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[34]A15!#REF!</definedName>
    <definedName name="dateB">#REF!</definedName>
    <definedName name="dateMacro">#REF!</definedName>
    <definedName name="datemon">[35]pms!#REF!</definedName>
    <definedName name="dateREER">#REF!</definedName>
    <definedName name="dates_11">[36]WEO!#REF!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[37]INFlevel!#REF!</definedName>
    <definedName name="DATESA">[6]EU2DBase!$B$14:$B$31</definedName>
    <definedName name="DATESATKM">#REF!</definedName>
    <definedName name="DATESM">[6]EU2DBase!$B$88:$B$196</definedName>
    <definedName name="DATESMTKM">#REF!</definedName>
    <definedName name="DATESQ">[6]EU2DBase!$B$49:$B$72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[38]Debt_Total!#REF!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[39]NPV_base!#REF!</definedName>
    <definedName name="DiscountRate">#REF!</definedName>
    <definedName name="DKK">#REF!</definedName>
    <definedName name="DM">#REF!</definedName>
    <definedName name="DMBNFA">[26]NIR__!$A$123:$AM$181</definedName>
    <definedName name="DO">#REF!</definedName>
    <definedName name="DOC">#REF!</definedName>
    <definedName name="DOCFILE">[40]Contents!$B$78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[40]Contents!$B$73</definedName>
    <definedName name="EDSSDESCRIPTOR_14">#REF!</definedName>
    <definedName name="EDSSDESCRIPTOR_25">#REF!</definedName>
    <definedName name="EDSSDESCRIPTOR_28">#REF!</definedName>
    <definedName name="EDSSFILE">[40]Contents!$B$77</definedName>
    <definedName name="EDSSFILE_14">#REF!</definedName>
    <definedName name="EDSSFILE_25">#REF!</definedName>
    <definedName name="EDSSFILE_28">#REF!</definedName>
    <definedName name="EDSSNAME">[40]Contents!$B$72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[40]Contents!$B$81</definedName>
    <definedName name="EDSSTIME_14">#REF!</definedName>
    <definedName name="EDSSTIME_25">#REF!</definedName>
    <definedName name="EDSSTIME_28">#REF!</definedName>
    <definedName name="EIB">#REF!</definedName>
    <definedName name="EISCODE">[40]Contents!$B$74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[5]EMPLOY_old!$A$1:$I$52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[43]C!$P$428:$T$428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[44]Q5!$A$1:$C$65536,[44]Q5!$A$1:$IV$7</definedName>
    <definedName name="Exch.Rate">#REF!</definedName>
    <definedName name="Exch_Rate">#REF!</definedName>
    <definedName name="exchrate">#REF!</definedName>
    <definedName name="ExitWRS">[45]Main!$AB$27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[46]Q!$D$52:$O$103</definedName>
    <definedName name="exports">#REF!</definedName>
    <definedName name="expperc">#REF!</definedName>
    <definedName name="expperc_11">[19]Expenditures!#REF!</definedName>
    <definedName name="expperc_20">#REF!</definedName>
    <definedName name="expperc_28">#REF!</definedName>
    <definedName name="expperc_64">#REF!</definedName>
    <definedName name="expperc_66">[19]Expenditures!#REF!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[47]Index!$C$21</definedName>
    <definedName name="FISUM">#REF!</definedName>
    <definedName name="FK_6_65">___BOP2 [7]LINK!$A$1:$A$42</definedName>
    <definedName name="FLOPEC">#REF!</definedName>
    <definedName name="FLOPEC_14">#REF!</definedName>
    <definedName name="FLOPEC_25">#REF!</definedName>
    <definedName name="FLOWS">#REF!</definedName>
    <definedName name="fmb_11">[36]WEO!#REF!</definedName>
    <definedName name="fmb_14">#REF!</definedName>
    <definedName name="fmb_2">[48]WEO!#REF!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[49]FOREX_DAILY!$A$9:$Q$128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[20]Q4!$E$19:$AH$19</definedName>
    <definedName name="GCB_NGDP_14">NA()</definedName>
    <definedName name="GCB_NGDP_2">NA()</definedName>
    <definedName name="GCB_NGDP_25">NA()</definedName>
    <definedName name="GCB_NGDP_66">[20]Q4!$E$19:$AH$19</definedName>
    <definedName name="GCENL_11">[30]WEO!#REF!</definedName>
    <definedName name="GCENL_66">[30]WEO!#REF!</definedName>
    <definedName name="GCRG_11">[30]WEO!#REF!</definedName>
    <definedName name="GCRG_66">[30]WEO!#REF!</definedName>
    <definedName name="GDP">#REF!</definedName>
    <definedName name="gdp_14">[22]IN!$D$66:$BO$66</definedName>
    <definedName name="GDP_1999_Constant">#REF!</definedName>
    <definedName name="GDP_1999_Current">#REF!</definedName>
    <definedName name="gdp_2">[22]IN!$D$66:$BO$66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[22]IN!$D$66:$BO$66</definedName>
    <definedName name="gdp_28">[22]IN!$D$66:$BO$66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[20]Q4!$E$38:$AH$38</definedName>
    <definedName name="GGB_NGDP_14">NA()</definedName>
    <definedName name="GGB_NGDP_2">NA()</definedName>
    <definedName name="GGB_NGDP_25">NA()</definedName>
    <definedName name="GGB_NGDP_66">[20]Q4!$E$38:$AH$38</definedName>
    <definedName name="GGENL_11">[30]WEO!#REF!</definedName>
    <definedName name="GGENL_66">[30]WEO!#REF!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[30]WEO!#REF!</definedName>
    <definedName name="GGRG_66">[30]WEO!#REF!</definedName>
    <definedName name="Grace_IDA">#REF!</definedName>
    <definedName name="Grace_NC">[39]NPV_base!#REF!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[15]interv!$A$1:$H$23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[25]IMP!#REF!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[2]Input!#REF!</definedName>
    <definedName name="INPUT_4">[2]Input!#REF!</definedName>
    <definedName name="int">#REF!</definedName>
    <definedName name="INTER_CRED">#REF!</definedName>
    <definedName name="INTER_DEPO">#REF!</definedName>
    <definedName name="INTEREST">[5]INT_RATES_old!$A$1:$I$35</definedName>
    <definedName name="Interest_IDA">#REF!</definedName>
    <definedName name="Interest_NC">[39]NPV_base!#REF!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[21]KA!$E$10:$BP$10</definedName>
    <definedName name="ka_11">[23]KA!$E$10:$BP$10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[5]LABORMKT_OLD!$A$1:$O$39</definedName>
    <definedName name="LAST">[51]DOC!$C$8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[46]EU!$BS$29:$CB$88</definedName>
    <definedName name="Maturity_IDA">#REF!</definedName>
    <definedName name="Maturity_NC">[39]NPV_base!#REF!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[55]Q2!$E$63:$AH$63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[35]Prog!#REF!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[22]CAgds!$D$14:$BO$14</definedName>
    <definedName name="mgoods_11">[56]CAgds!$D$14:$BO$14</definedName>
    <definedName name="MICRO">#REF!</definedName>
    <definedName name="MICROM_11">[30]WEO!#REF!</definedName>
    <definedName name="MICROM_66">[30]WEO!#REF!</definedName>
    <definedName name="MIDDLE">#REF!</definedName>
    <definedName name="MIMP3">[15]monimp!$A$88:$F$92</definedName>
    <definedName name="MIMPALL">[15]monimp!$A$67:$F$88</definedName>
    <definedName name="minc">[22]CAinc!$D$14:$BO$14</definedName>
    <definedName name="minc_11">[56]CAinc!$D$14:$BO$14</definedName>
    <definedName name="MISC3">#REF!</definedName>
    <definedName name="MISC4">[2]OUTPUT!#REF!</definedName>
    <definedName name="mm">mm</definedName>
    <definedName name="mm_11">[57]labels!#REF!</definedName>
    <definedName name="mm_14">[57]labels!#REF!</definedName>
    <definedName name="mm_20">mm_20</definedName>
    <definedName name="mm_24">mm_24</definedName>
    <definedName name="mm_25">[57]labels!#REF!</definedName>
    <definedName name="mm_28">mm_28</definedName>
    <definedName name="MNDATES">#REF!</definedName>
    <definedName name="MNEER">#REF!</definedName>
    <definedName name="mnfs">[22]CAnfs!$D$14:$BO$14</definedName>
    <definedName name="mnfs_11">[56]CAnfs!$D$14:$BO$14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[15]Montabs!$B$315:$CO$371</definedName>
    <definedName name="MONSURR">[15]Montabs!$B$374:$CO$425</definedName>
    <definedName name="MONSURVEY">[15]Montabs!$B$243:$CQ$311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[5]MSURVEY_old!$A$1:$I$54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[58]DATA!$B$1:$IT$1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[6]EU2DBase!#REF!</definedName>
    <definedName name="NAMESM">[6]EU2DBase!#REF!</definedName>
    <definedName name="NAMESQ">[6]EU2DBase!#REF!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[26]NIR__!$A$77:$AM$118</definedName>
    <definedName name="NBUNIR">[26]NIR__!$A$4:$AM$72</definedName>
    <definedName name="NC_R">[28]weo_real!#REF!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[28]weo_real!#REF!</definedName>
    <definedName name="NFB_R_GDP">[28]weo_real!#REF!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[55]Q2!$E$47:$AH$47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[20]Q1!$E$51:$AH$51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[28]weo_real!#REF!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[28]weo_real!#REF!</definedName>
    <definedName name="NIR">[15]junk!$A$108:$F$137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[28]weo_real!#REF!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[59]Prog!#REF!</definedName>
    <definedName name="NTDD_R">[28]weo_real!#REF!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[28]weo_real!#REF!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[57]labels!#REF!</definedName>
    <definedName name="p_25">[57]labels!#REF!</definedName>
    <definedName name="P92_">#REF!</definedName>
    <definedName name="Parmeshwar">#REF!</definedName>
    <definedName name="Pay_Cap">[60]Baseline!#REF!</definedName>
    <definedName name="pchBM">#REF!</definedName>
    <definedName name="pchBMG">#REF!</definedName>
    <definedName name="pchBX">#REF!</definedName>
    <definedName name="pchBXG">#REF!</definedName>
    <definedName name="pchNM_R">[28]weo_real!#REF!</definedName>
    <definedName name="pchNMG_R">[20]Q1!$E$45:$AH$45</definedName>
    <definedName name="pchNX_R">[28]weo_real!#REF!</definedName>
    <definedName name="pchNXG_R">[20]Q1!$E$36:$AH$36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[20]Q3!$E$22:$AH$22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[62]WPI!#REF!</definedName>
    <definedName name="PPPWGT">NA()</definedName>
    <definedName name="PRICES">#REF!</definedName>
    <definedName name="print_aea">#REF!</definedName>
    <definedName name="_xlnm.Print_Area" localSheetId="0">'februarie 2024 '!$A$1:$S$71</definedName>
    <definedName name="_xlnm.Print_Area">#REF!</definedName>
    <definedName name="PRINT_AREA_MI">[6]EU2DBase!$C$12:$U$156</definedName>
    <definedName name="Print_Area1">[63]Tab16_2000_!$A$1:$G$33</definedName>
    <definedName name="Print_Area2">[63]Tab16_2000_!$A$1:$G$33</definedName>
    <definedName name="Print_Area3">[63]Tab16_2000_!$A$1:$G$33</definedName>
    <definedName name="_xlnm.Print_Titles" localSheetId="0">'februarie 2024 '!$13:$18</definedName>
    <definedName name="PRINT_TITLES_MI">#REF!</definedName>
    <definedName name="Print1">[64]DATA!$A$2:$BK$75</definedName>
    <definedName name="Print2">[64]DATA!$A$77:$AX$111</definedName>
    <definedName name="Print3">[64]DATA!$A$112:$CH$112</definedName>
    <definedName name="Print4">[64]DATA!$A$113:$AX$125</definedName>
    <definedName name="Print5">[64]DATA!$A$128:$AM$133</definedName>
    <definedName name="Print6">[64]DATA!#REF!</definedName>
    <definedName name="Print6_9">[64]DATA!$A$135:$N$199</definedName>
    <definedName name="printme">#REF!</definedName>
    <definedName name="PRINTNMP">#REF!</definedName>
    <definedName name="PrintThis_Links">[45]Links!$A$1:$F$33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[65]XMS:MT_Low!$B$2:$N$57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[66]GRAFPROM!#REF!</definedName>
    <definedName name="ProposedCredits">#REF!</definedName>
    <definedName name="prt">[15]real!$A$1:$V$98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[7]LINK!$A$1:$A$42</definedName>
    <definedName name="RANGENAME_11">#REF!</definedName>
    <definedName name="rateavuseuro">[21]INweo!$E$20:$BP$20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[21]INweo!$E$21:$BP$21</definedName>
    <definedName name="Ratios">#REF!</definedName>
    <definedName name="Ratios_14">#REF!</definedName>
    <definedName name="Ratios_25">#REF!</definedName>
    <definedName name="REA_EXP">[67]OUT!$L$46:$S$88</definedName>
    <definedName name="REA_SEC">[67]OUT!$L$191:$S$218</definedName>
    <definedName name="REAL">#REF!</definedName>
    <definedName name="REAL_SAV">[67]OUT!$L$8:$S$30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[15]Montabs!$B$482:$AJ$533</definedName>
    <definedName name="REDCBACC">[15]Montabs!$B$482:$AM$533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[15]Montabs!$B$537:$AM$589</definedName>
    <definedName name="REDMS">[15]Montabs!$B$536:$AJ$589</definedName>
    <definedName name="REDTab10">[68]Documents!$B$454:$H$501</definedName>
    <definedName name="REDTab35">[69]RED!#REF!</definedName>
    <definedName name="REDTab43a">#REF!</definedName>
    <definedName name="REDTab43b">#REF!</definedName>
    <definedName name="REDTab6">[68]Documents!$B$273:$G$320</definedName>
    <definedName name="REDTab8">[68]Documents!$B$349:$G$383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[40]Contents!$B$79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[70]Setup!$A$1:$A$3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[45]Main!$AB$28</definedName>
    <definedName name="rngDepartmentDrive">[45]Main!$AB$25</definedName>
    <definedName name="rngEMailAddress">[45]Main!$AB$22</definedName>
    <definedName name="rngErrorSort">[45]ErrCheck!$A$4</definedName>
    <definedName name="rngLastSave">[45]Main!$G$21</definedName>
    <definedName name="rngLastSent">[45]Main!$G$20</definedName>
    <definedName name="rngLastUpdate">[45]Links!$D$2</definedName>
    <definedName name="rngNeedsUpdate">[45]Links!$E$2</definedName>
    <definedName name="rngNews">[45]Main!$AB$29</definedName>
    <definedName name="RNGNM">#REF!</definedName>
    <definedName name="rngQuestChecked">[45]ErrCheck!$A$3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[5]AGRI_old!$A$1:$S$22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[67]IN!$B$22:$S$49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[69]RED!#REF!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[71]IMATA!$B$45:$B$108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[72]a45!#REF!</definedName>
    <definedName name="Stocks_Form">[72]a45!#REF!</definedName>
    <definedName name="Stocks_IDs">[72]a45!#REF!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[68]Prices!$A$99:$J$131</definedName>
    <definedName name="T11IMW">[68]Labor!$B$3:$J$45</definedName>
    <definedName name="T12ULC">[68]Labor!$B$53:$J$97</definedName>
    <definedName name="T13LFE">[68]Labor!$B$155:$I$200</definedName>
    <definedName name="T14EPE">[68]Labor!$B$256:$J$309</definedName>
    <definedName name="T15ROP">#REF!</definedName>
    <definedName name="T16OPU">#REF!</definedName>
    <definedName name="t1a">#REF!</definedName>
    <definedName name="t2a">#REF!</definedName>
    <definedName name="T2YSECREA">[73]GDPSEC!$A$11:$M$80</definedName>
    <definedName name="t3a">#REF!</definedName>
    <definedName name="T3YSECNOM">[73]GDPSEC!$A$93:$M$153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[68]Prices!$A$3:$R$47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[75]E!$A$1:$AK$43</definedName>
    <definedName name="tab4_14">#REF!</definedName>
    <definedName name="tab4_2">#REF!</definedName>
    <definedName name="tab4_25">#REF!</definedName>
    <definedName name="tab4_28">#REF!</definedName>
    <definedName name="TAB4_66">[75]E!$A$1:$AK$43</definedName>
    <definedName name="TAB4A">[75]E!$B$102:$AK$153</definedName>
    <definedName name="TAB4B">[75]E!$B$48:$AK$100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[5]MSURVEY_old!$A$1:$H$52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[76]Table!$A$1:$AA$81</definedName>
    <definedName name="Table__47">[77]RED47!$A$1:$I$53</definedName>
    <definedName name="Table_1">#REF!</definedName>
    <definedName name="Table_1.__Armenia__Selected_Economic_Indicators">[5]SEI_OLD!$A$1:$G$59</definedName>
    <definedName name="Table_1___Armenia__Selected_Economic_Indicators">[5]SEI_OLD!$A$1:$G$59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[5]LABORMKT_OLD!$A$1:$O$37</definedName>
    <definedName name="Table_10____Mozambique____Medium_Term_External_Debt__1997_2015">#REF!</definedName>
    <definedName name="Table_10__Armenia___Labor_Market_Indicators__1994_99__1">[5]LABORMKT_OLD!$A$1:$O$37</definedName>
    <definedName name="table_11">#REF!</definedName>
    <definedName name="Table_11._Armenia___Average_Monthly_Wages_in_the_State_Sector__1994_99__1">[5]WAGES_old!$A$1:$F$63</definedName>
    <definedName name="Table_11__Armenia___Average_Monthly_Wages_in_the_State_Sector__1994_99__1">[5]WAGES_old!$A$1:$F$63</definedName>
    <definedName name="Table_12.__Armenia__Labor_Force__Employment__and_Unemployment__1994_99">[5]EMPLOY_old!$A$1:$H$53</definedName>
    <definedName name="Table_12___Armenia__Labor_Force__Employment__and_Unemployment__1994_99">[5]EMPLOY_old!$A$1:$H$53</definedName>
    <definedName name="Table_13._Armenia___Employment_in_the_Public_Sector__1994_99">[5]EMPL_PUBL_old!$A$1:$F$27</definedName>
    <definedName name="Table_13__Armenia___Employment_in_the_Public_Sector__1994_99">[5]EMPL_PUBL_old!$A$1:$F$27</definedName>
    <definedName name="Table_14">#REF!</definedName>
    <definedName name="Table_14._Armenia___Budgetary_Sector_Employment__1994_99">[5]EMPL_BUDG_old!$A$1:$K$17</definedName>
    <definedName name="Table_14__Armenia___Budgetary_Sector_Employment__1994_99">[5]EMPL_BUDG_old!$A$1:$K$17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[5]EXPEN_old!$A$1:$F$25</definedName>
    <definedName name="Table_19__Armenia___Distribution_of_Current_Expenditures_in_the_Consolidated_Government_Budget__1994_99">[5]EXPEN_old!$A$1:$F$25</definedName>
    <definedName name="Table_2.__Armenia___Real_Gross_Domestic_Product_Growth__1994_99">[5]NGDP_R_old!$A$1:$L$35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[5]NGDP_R_old!$A$1:$L$35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[5]TAX_REV_old!$A$1:$F$24</definedName>
    <definedName name="Table_20__Armenia___Composition_of_Tax_Revenues_in_Consolidated_Government_Budget__1994_99">[5]TAX_REV_old!$A$1:$F$24</definedName>
    <definedName name="Table_21._Armenia___Accounts_of_the_Central_Bank__1994_99">[5]CBANK_old!$A$1:$U$46</definedName>
    <definedName name="Table_21__Armenia___Accounts_of_the_Central_Bank__1994_99">[5]CBANK_old!$A$1:$U$46</definedName>
    <definedName name="Table_22._Armenia___Monetary_Survey__1994_99">[5]MSURVEY_old!$A$1:$Q$52</definedName>
    <definedName name="Table_22__Armenia___Monetary_Survey__1994_99">[5]MSURVEY_old!$A$1:$Q$52</definedName>
    <definedName name="Table_23._Armenia___Commercial_Banks___Interest_Rates_for_Loans_and_Deposits_in_Drams_and_U.S._Dollars__1996_99">[5]INT_RATES_old!$A$1:$R$32</definedName>
    <definedName name="Table_23__Armenia___Commercial_Banks___Interest_Rates_for_Loans_and_Deposits_in_Drams_and_U_S__Dollars__1996_99">[5]INT_RATES_old!$A$1:$R$32</definedName>
    <definedName name="Table_24._Armenia___Treasury_Bills__1995_99">[5]Tbill_old!$A$1:$U$31</definedName>
    <definedName name="Table_24__Armenia___Treasury_Bills__1995_99">[5]Tbill_old!$A$1:$U$31</definedName>
    <definedName name="Table_25">#REF!</definedName>
    <definedName name="Table_25._Armenia___Quarterly_Balance_of_Payments_and_External_Financing__1995_99">[5]BOP_Q_OLD!$A$1:$F$74</definedName>
    <definedName name="Table_25__Armenia___Quarterly_Balance_of_Payments_and_External_Financing__1995_99">[5]BOP_Q_OLD!$A$1:$F$74</definedName>
    <definedName name="Table_26._Armenia___Summary_External_Debt_Data__1995_99">[5]EXTDEBT_OLD!$A$1:$F$45</definedName>
    <definedName name="Table_26__Armenia___Summary_External_Debt_Data__1995_99">[5]EXTDEBT_OLD!$A$1:$F$45</definedName>
    <definedName name="Table_27.__Armenia___Commodity_Composition_of_Trade__1995_99">[5]COMP_TRADE!$A$1:$F$29</definedName>
    <definedName name="Table_27___Armenia___Commodity_Composition_of_Trade__1995_99">[5]COMP_TRADE!$A$1:$F$29</definedName>
    <definedName name="Table_28._Armenia___Direction_of_Trade__1995_99">[5]DOT!$A$1:$F$66</definedName>
    <definedName name="Table_28__Armenia___Direction_of_Trade__1995_99">[5]DOT!$A$1:$F$66</definedName>
    <definedName name="Table_29._Armenia___Incorporatized_and_Partially_Privatized_Enterprises__1994_99">[5]PRIVATE_OLD!$A$1:$G$29</definedName>
    <definedName name="Table_29__Armenia___Incorporatized_and_Partially_Privatized_Enterprises__1994_99">[5]PRIVATE_OLD!$A$1:$G$29</definedName>
    <definedName name="Table_3.__Armenia_Quarterly_Real_GDP_1997_99">[5]GDP_q_old!$A$1:$P$31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[5]GDP_q_old!$A$1:$P$31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[5]BNKIND_old!$A$1:$M$16</definedName>
    <definedName name="Table_30__Armenia___Banking_System_Indicators__1997_99">[5]BNKIND_old!$A$1:$M$16</definedName>
    <definedName name="Table_31._Armenia___Banking_Sector_Loans__1996_99">[5]BNKLOANS_old!$A$1:$O$40</definedName>
    <definedName name="Table_31__Armenia___Banking_Sector_Loans__1996_99">[5]BNKLOANS_old!$A$1:$O$40</definedName>
    <definedName name="Table_32._Armenia___Total_Electricity_Generation__Distribution_and_Collection__1994_99">[5]ELECTR_old!$A$1:$F$51</definedName>
    <definedName name="Table_32__Armenia___Total_Electricity_Generation__Distribution_and_Collection__1994_99">[5]ELECTR_old!$A$1:$F$51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[5]taxrevSum!$A$1:$F$52</definedName>
    <definedName name="Table_34__General_Government_Tax_Revenue_Performance_in_Armenia_and_Comparator_Countries_1995___1998_1">[5]taxrevSum!$A$1:$F$52</definedName>
    <definedName name="Table_4.__Moldova____Monetary_Survey_and_Projections__1994_98_1">#REF!</definedName>
    <definedName name="Table_4._Armenia___Gross_Domestic_Product__1994_99">[5]NGDP_old!$A$1:$O$33</definedName>
    <definedName name="Table_4___Moldova____Monetary_Survey_and_Projections__1994_98_1">#REF!</definedName>
    <definedName name="Table_4__Armenia___Gross_Domestic_Product__1994_99">[5]NGDP_old!$A$1:$O$33</definedName>
    <definedName name="Table_4SR">#REF!</definedName>
    <definedName name="Table_5._Armenia___Production_of_Selected_Agricultural_Products__1994_99">[5]AGRI_old!$A$1:$S$22</definedName>
    <definedName name="Table_5__Armenia___Production_of_Selected_Agricultural_Products__1994_99">[5]AGRI_old!$A$1:$S$22</definedName>
    <definedName name="Table_5a">#REF!</definedName>
    <definedName name="Table_6.__Moldova__Balance_of_Payments__1994_98">#REF!</definedName>
    <definedName name="Table_6._Armenia___Production_of_Selected_Industrial_Commodities__1994_99">[5]INDCOM_old!$A$1:$L$31</definedName>
    <definedName name="Table_6___Moldova__Balance_of_Payments__1994_98">#REF!</definedName>
    <definedName name="Table_6__Armenia___Production_of_Selected_Industrial_Commodities__1994_99">[5]INDCOM_old!$A$1:$L$31</definedName>
    <definedName name="Table_7._Armenia___Consumer_Prices__1994_99">[5]CPI_old!$A$1:$I$102</definedName>
    <definedName name="Table_7__Armenia___Consumer_Prices__1994_99">[5]CPI_old!$A$1:$I$102</definedName>
    <definedName name="Table_8.__Armenia___Selected_Energy_Prices__1994_99__1">[5]ENERGY_old!$A$1:$AF$25</definedName>
    <definedName name="Table_8___Armenia___Selected_Energy_Prices__1994_99__1">[5]ENERGY_old!$A$1:$AF$25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[78]Table!$A$3:$AB$70</definedName>
    <definedName name="Table_debt_14">#REF!</definedName>
    <definedName name="Table_debt_25">#REF!</definedName>
    <definedName name="Table_debt_new">[79]Table!$A$3:$AB$70</definedName>
    <definedName name="Table_debt_new_11">[80]Table!$A$3:$AB$70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[67]Labor!$A$1:$X$58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[78]Table_GEF!$B$2:$T$51</definedName>
    <definedName name="Tbl_GFN_14">#REF!</definedName>
    <definedName name="Tbl_GFN_25">#REF!</definedName>
    <definedName name="TBLA">#REF!</definedName>
    <definedName name="TBLB">#REF!</definedName>
    <definedName name="tblChecks">[45]ErrCheck!$A$3:$E$5</definedName>
    <definedName name="tblLinks">[45]Links!$A$4:$F$33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[24]Q5!$E$23:$AH$23</definedName>
    <definedName name="TMG_D_2">[24]Q5!$E$23:$AH$23</definedName>
    <definedName name="TMG_D_20">'[18]WEO LINK'!#REF!</definedName>
    <definedName name="TMG_D_25">[24]Q5!$E$23:$AH$23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[2]Trade!#REF!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[5]INT_RATES_old!$A$1:$A$33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[40]Contents!$B$80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[15]Montabs:junk!$B$17:$U$38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[5]WAGES_old!$A$1:$G$62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[30]WEO!#REF!</definedName>
    <definedName name="WIN_66">[30]WEO!#REF!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[22]CAgds!$D$12:$BO$12</definedName>
    <definedName name="xgoods_11">[56]CAgds!$D$12:$BO$12</definedName>
    <definedName name="XGS">#REF!</definedName>
    <definedName name="xinc">[22]CAinc!$D$12:$BO$12</definedName>
    <definedName name="xinc_11">[56]CAinc!$D$12:$BO$12</definedName>
    <definedName name="xnfs">[22]CAnfs!$D$12:$BO$12</definedName>
    <definedName name="xnfs_11">[56]CAnfs!$D$12:$BO$12</definedName>
    <definedName name="XOF">#REF!</definedName>
    <definedName name="xr">#REF!</definedName>
    <definedName name="xxWRS_1">___BOP2 [7]LINK!$A$1:$A$42</definedName>
    <definedName name="xxWRS_1_15">___BOP2 [7]LINK!$A$1:$A$42</definedName>
    <definedName name="xxWRS_1_17">___BOP2 [7]LINK!$A$1:$A$42</definedName>
    <definedName name="xxWRS_1_2">#REF!</definedName>
    <definedName name="xxWRS_1_20">___BOP2 [7]LINK!$A$1:$A$42</definedName>
    <definedName name="xxWRS_1_22">___BOP2 [7]LINK!$A$1:$A$42</definedName>
    <definedName name="xxWRS_1_24">___BOP2 [7]LINK!$A$1:$A$42</definedName>
    <definedName name="xxWRS_1_28">___BOP2 [7]LINK!$A$1:$A$42</definedName>
    <definedName name="xxWRS_1_37">___BOP2 [7]LINK!$A$1:$A$42</definedName>
    <definedName name="xxWRS_1_38">___BOP2 [7]LINK!$A$1:$A$42</definedName>
    <definedName name="xxWRS_1_46">___BOP2 [7]LINK!$A$1:$A$42</definedName>
    <definedName name="xxWRS_1_47">___BOP2 [7]LINK!$A$1:$A$42</definedName>
    <definedName name="xxWRS_1_49">___BOP2 [7]LINK!$A$1:$A$42</definedName>
    <definedName name="xxWRS_1_54">___BOP2 [7]LINK!$A$1:$A$42</definedName>
    <definedName name="xxWRS_1_55">___BOP2 [7]LINK!$A$1:$A$42</definedName>
    <definedName name="xxWRS_1_56">___BOP2 [7]LINK!$A$1:$A$42</definedName>
    <definedName name="xxWRS_1_57">___BOP2 [7]LINK!$A$1:$A$42</definedName>
    <definedName name="xxWRS_1_61">___BOP2 [7]LINK!$A$1:$A$42</definedName>
    <definedName name="xxWRS_1_63">___BOP2 [7]LINK!$A$1:$A$42</definedName>
    <definedName name="xxWRS_1_64">___BOP2 [7]LINK!$A$1:$A$42</definedName>
    <definedName name="xxWRS_1_65">___BOP2 [7]LINK!$A$1:$A$42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[81]Table!$A$3:$AB$70</definedName>
    <definedName name="xxxxx_11">[82]Table!$A$3:$AB$70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[83]ass!$A$7:$IV$7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[84]oth!$A$17:$IV$17</definedName>
    <definedName name="zRoWCPIchange">#REF!</definedName>
    <definedName name="zRoWCPIchange_14">#REF!</definedName>
    <definedName name="zRoWCPIchange_25">#REF!</definedName>
    <definedName name="zSDReRate">[84]ass!$A$24:$IV$24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1" i="1" l="1"/>
  <c r="N70" i="1" l="1"/>
  <c r="N69" i="1"/>
  <c r="P69" i="1" s="1"/>
  <c r="R69" i="1" s="1"/>
  <c r="O66" i="1"/>
  <c r="L66" i="1"/>
  <c r="D66" i="1"/>
  <c r="M66" i="1"/>
  <c r="K66" i="1"/>
  <c r="I66" i="1"/>
  <c r="G66" i="1"/>
  <c r="F66" i="1"/>
  <c r="E66" i="1"/>
  <c r="C66" i="1"/>
  <c r="N65" i="1"/>
  <c r="P65" i="1" s="1"/>
  <c r="R65" i="1" s="1"/>
  <c r="O63" i="1"/>
  <c r="Q63" i="1"/>
  <c r="M63" i="1"/>
  <c r="L63" i="1"/>
  <c r="K63" i="1"/>
  <c r="J63" i="1"/>
  <c r="I63" i="1"/>
  <c r="H63" i="1"/>
  <c r="G63" i="1"/>
  <c r="F63" i="1"/>
  <c r="E63" i="1"/>
  <c r="C63" i="1"/>
  <c r="N62" i="1"/>
  <c r="P62" i="1" s="1"/>
  <c r="R62" i="1" s="1"/>
  <c r="N60" i="1"/>
  <c r="N58" i="1"/>
  <c r="P58" i="1" s="1"/>
  <c r="R58" i="1" s="1"/>
  <c r="S58" i="1" s="1"/>
  <c r="N55" i="1"/>
  <c r="P55" i="1" s="1"/>
  <c r="R55" i="1" s="1"/>
  <c r="N54" i="1"/>
  <c r="N53" i="1"/>
  <c r="P53" i="1" s="1"/>
  <c r="R53" i="1" s="1"/>
  <c r="Q49" i="1"/>
  <c r="M49" i="1"/>
  <c r="K49" i="1"/>
  <c r="I49" i="1"/>
  <c r="H49" i="1"/>
  <c r="C49" i="1"/>
  <c r="N46" i="1"/>
  <c r="P46" i="1" s="1"/>
  <c r="R46" i="1" s="1"/>
  <c r="N44" i="1"/>
  <c r="P44" i="1" s="1"/>
  <c r="R44" i="1" s="1"/>
  <c r="N43" i="1"/>
  <c r="P43" i="1" s="1"/>
  <c r="R43" i="1" s="1"/>
  <c r="N42" i="1"/>
  <c r="P42" i="1" s="1"/>
  <c r="N40" i="1"/>
  <c r="P40" i="1" s="1"/>
  <c r="R40" i="1" s="1"/>
  <c r="N37" i="1"/>
  <c r="P37" i="1" s="1"/>
  <c r="R37" i="1" s="1"/>
  <c r="N34" i="1"/>
  <c r="P34" i="1" s="1"/>
  <c r="R34" i="1" s="1"/>
  <c r="N33" i="1"/>
  <c r="P33" i="1" s="1"/>
  <c r="R33" i="1" s="1"/>
  <c r="N32" i="1"/>
  <c r="P32" i="1" s="1"/>
  <c r="R32" i="1" s="1"/>
  <c r="N31" i="1"/>
  <c r="P31" i="1" s="1"/>
  <c r="R31" i="1" s="1"/>
  <c r="S31" i="1" s="1"/>
  <c r="N30" i="1"/>
  <c r="P30" i="1" s="1"/>
  <c r="R30" i="1" s="1"/>
  <c r="Q28" i="1"/>
  <c r="O28" i="1"/>
  <c r="M28" i="1"/>
  <c r="L28" i="1"/>
  <c r="K28" i="1"/>
  <c r="J28" i="1"/>
  <c r="I28" i="1"/>
  <c r="H28" i="1"/>
  <c r="G28" i="1"/>
  <c r="F28" i="1"/>
  <c r="E28" i="1"/>
  <c r="N27" i="1"/>
  <c r="P27" i="1" s="1"/>
  <c r="R27" i="1" s="1"/>
  <c r="N24" i="1"/>
  <c r="P24" i="1" s="1"/>
  <c r="R24" i="1" s="1"/>
  <c r="Q23" i="1"/>
  <c r="O23" i="1"/>
  <c r="M23" i="1"/>
  <c r="L23" i="1"/>
  <c r="K23" i="1"/>
  <c r="J23" i="1"/>
  <c r="I23" i="1"/>
  <c r="H23" i="1"/>
  <c r="G23" i="1"/>
  <c r="F23" i="1"/>
  <c r="E23" i="1"/>
  <c r="M21" i="1"/>
  <c r="M20" i="1" s="1"/>
  <c r="H20" i="1"/>
  <c r="O22" i="1" l="1"/>
  <c r="O21" i="1" s="1"/>
  <c r="F22" i="1"/>
  <c r="F21" i="1" s="1"/>
  <c r="F20" i="1" s="1"/>
  <c r="L22" i="1"/>
  <c r="L21" i="1" s="1"/>
  <c r="L20" i="1" s="1"/>
  <c r="H22" i="1"/>
  <c r="J22" i="1"/>
  <c r="J21" i="1" s="1"/>
  <c r="M48" i="1"/>
  <c r="I48" i="1"/>
  <c r="S43" i="1"/>
  <c r="S32" i="1"/>
  <c r="D49" i="1"/>
  <c r="S62" i="1"/>
  <c r="N66" i="1"/>
  <c r="P66" i="1" s="1"/>
  <c r="I22" i="1"/>
  <c r="I21" i="1" s="1"/>
  <c r="I20" i="1" s="1"/>
  <c r="I71" i="1" s="1"/>
  <c r="Q22" i="1"/>
  <c r="Q21" i="1" s="1"/>
  <c r="S27" i="1"/>
  <c r="N36" i="1"/>
  <c r="P36" i="1" s="1"/>
  <c r="R36" i="1" s="1"/>
  <c r="S36" i="1" s="1"/>
  <c r="N39" i="1"/>
  <c r="P39" i="1" s="1"/>
  <c r="R39" i="1" s="1"/>
  <c r="S39" i="1" s="1"/>
  <c r="N41" i="1"/>
  <c r="P41" i="1" s="1"/>
  <c r="R41" i="1" s="1"/>
  <c r="S41" i="1" s="1"/>
  <c r="H48" i="1"/>
  <c r="P60" i="1"/>
  <c r="R60" i="1" s="1"/>
  <c r="S60" i="1" s="1"/>
  <c r="N64" i="1"/>
  <c r="P64" i="1" s="1"/>
  <c r="R64" i="1" s="1"/>
  <c r="S64" i="1" s="1"/>
  <c r="N68" i="1"/>
  <c r="P68" i="1" s="1"/>
  <c r="Q68" i="1" s="1"/>
  <c r="R68" i="1" s="1"/>
  <c r="S68" i="1" s="1"/>
  <c r="J20" i="1"/>
  <c r="D28" i="1"/>
  <c r="S34" i="1"/>
  <c r="S46" i="1"/>
  <c r="S53" i="1"/>
  <c r="S30" i="1"/>
  <c r="N61" i="1"/>
  <c r="P61" i="1" s="1"/>
  <c r="R61" i="1" s="1"/>
  <c r="S61" i="1" s="1"/>
  <c r="S44" i="1"/>
  <c r="L49" i="1"/>
  <c r="L48" i="1" s="1"/>
  <c r="S65" i="1"/>
  <c r="N67" i="1"/>
  <c r="P67" i="1" s="1"/>
  <c r="Q67" i="1" s="1"/>
  <c r="S69" i="1"/>
  <c r="S37" i="1"/>
  <c r="J49" i="1"/>
  <c r="J48" i="1" s="1"/>
  <c r="N59" i="1"/>
  <c r="P59" i="1" s="1"/>
  <c r="R59" i="1" s="1"/>
  <c r="S59" i="1" s="1"/>
  <c r="S67" i="1"/>
  <c r="S40" i="1"/>
  <c r="S55" i="1"/>
  <c r="S24" i="1"/>
  <c r="N51" i="1"/>
  <c r="E22" i="1"/>
  <c r="E21" i="1" s="1"/>
  <c r="E20" i="1" s="1"/>
  <c r="K22" i="1"/>
  <c r="K21" i="1" s="1"/>
  <c r="K20" i="1" s="1"/>
  <c r="N29" i="1"/>
  <c r="P29" i="1" s="1"/>
  <c r="R29" i="1" s="1"/>
  <c r="S29" i="1" s="1"/>
  <c r="S33" i="1"/>
  <c r="N38" i="1"/>
  <c r="O38" i="1" s="1"/>
  <c r="P38" i="1" s="1"/>
  <c r="R38" i="1" s="1"/>
  <c r="S38" i="1" s="1"/>
  <c r="C48" i="1"/>
  <c r="K48" i="1"/>
  <c r="Q42" i="1"/>
  <c r="Q20" i="1" s="1"/>
  <c r="N50" i="1"/>
  <c r="P50" i="1" s="1"/>
  <c r="R50" i="1" s="1"/>
  <c r="S50" i="1" s="1"/>
  <c r="N25" i="1"/>
  <c r="P25" i="1" s="1"/>
  <c r="R25" i="1" s="1"/>
  <c r="S25" i="1" s="1"/>
  <c r="C23" i="1"/>
  <c r="E49" i="1"/>
  <c r="E48" i="1" s="1"/>
  <c r="F49" i="1"/>
  <c r="F48" i="1" s="1"/>
  <c r="C28" i="1"/>
  <c r="G49" i="1"/>
  <c r="G48" i="1" s="1"/>
  <c r="N35" i="1"/>
  <c r="P35" i="1" s="1"/>
  <c r="R35" i="1" s="1"/>
  <c r="S35" i="1" s="1"/>
  <c r="D23" i="1"/>
  <c r="N56" i="1"/>
  <c r="P56" i="1" s="1"/>
  <c r="R56" i="1" s="1"/>
  <c r="N26" i="1"/>
  <c r="P26" i="1" s="1"/>
  <c r="R26" i="1" s="1"/>
  <c r="S26" i="1" s="1"/>
  <c r="N52" i="1"/>
  <c r="P52" i="1" s="1"/>
  <c r="R52" i="1" s="1"/>
  <c r="S52" i="1" s="1"/>
  <c r="N45" i="1"/>
  <c r="P45" i="1" s="1"/>
  <c r="R45" i="1" s="1"/>
  <c r="S45" i="1" s="1"/>
  <c r="G22" i="1"/>
  <c r="G21" i="1" s="1"/>
  <c r="G20" i="1" s="1"/>
  <c r="D63" i="1"/>
  <c r="N63" i="1" s="1"/>
  <c r="P63" i="1" s="1"/>
  <c r="R63" i="1" s="1"/>
  <c r="S63" i="1" s="1"/>
  <c r="F71" i="1" l="1"/>
  <c r="D48" i="1"/>
  <c r="D22" i="1"/>
  <c r="D21" i="1" s="1"/>
  <c r="D20" i="1" s="1"/>
  <c r="D71" i="1" s="1"/>
  <c r="M71" i="1"/>
  <c r="H71" i="1"/>
  <c r="Q66" i="1"/>
  <c r="Q48" i="1" s="1"/>
  <c r="Q71" i="1" s="1"/>
  <c r="N28" i="1"/>
  <c r="P28" i="1" s="1"/>
  <c r="R28" i="1" s="1"/>
  <c r="S28" i="1" s="1"/>
  <c r="N48" i="1"/>
  <c r="L71" i="1"/>
  <c r="K71" i="1"/>
  <c r="J71" i="1"/>
  <c r="N49" i="1"/>
  <c r="N57" i="1"/>
  <c r="P57" i="1" s="1"/>
  <c r="R57" i="1" s="1"/>
  <c r="S57" i="1" s="1"/>
  <c r="R42" i="1"/>
  <c r="S42" i="1" s="1"/>
  <c r="E71" i="1"/>
  <c r="N23" i="1"/>
  <c r="P23" i="1" s="1"/>
  <c r="R23" i="1" s="1"/>
  <c r="S23" i="1" s="1"/>
  <c r="C22" i="1"/>
  <c r="O20" i="1"/>
  <c r="S56" i="1"/>
  <c r="G71" i="1"/>
  <c r="R66" i="1" l="1"/>
  <c r="S66" i="1" s="1"/>
  <c r="N22" i="1"/>
  <c r="P22" i="1" s="1"/>
  <c r="R22" i="1" s="1"/>
  <c r="S22" i="1" s="1"/>
  <c r="C21" i="1"/>
  <c r="C20" i="1" l="1"/>
  <c r="N21" i="1"/>
  <c r="P21" i="1" s="1"/>
  <c r="R21" i="1" s="1"/>
  <c r="S21" i="1" s="1"/>
  <c r="C71" i="1" l="1"/>
  <c r="N20" i="1"/>
  <c r="P20" i="1" s="1"/>
  <c r="R20" i="1" l="1"/>
  <c r="S20" i="1" l="1"/>
  <c r="P51" i="1" l="1"/>
  <c r="R51" i="1" s="1"/>
  <c r="S51" i="1" s="1"/>
  <c r="O49" i="1" l="1"/>
  <c r="P54" i="1"/>
  <c r="R54" i="1" s="1"/>
  <c r="S54" i="1" s="1"/>
  <c r="O48" i="1" l="1"/>
  <c r="P49" i="1"/>
  <c r="R49" i="1" s="1"/>
  <c r="S49" i="1" s="1"/>
  <c r="O71" i="1" l="1"/>
  <c r="P48" i="1"/>
  <c r="R48" i="1" l="1"/>
  <c r="P71" i="1"/>
  <c r="S48" i="1" l="1"/>
  <c r="R71" i="1"/>
  <c r="S71" i="1" s="1"/>
</calcChain>
</file>

<file path=xl/sharedStrings.xml><?xml version="1.0" encoding="utf-8"?>
<sst xmlns="http://schemas.openxmlformats.org/spreadsheetml/2006/main" count="116" uniqueCount="108">
  <si>
    <t>Anexa nr.1</t>
  </si>
  <si>
    <t xml:space="preserve">BUGETUL GENERAL CONSOLIDAT </t>
  </si>
  <si>
    <t>Realizări 01.01 - 29.02.2024</t>
  </si>
  <si>
    <t>PIB 2024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</si>
  <si>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</si>
  <si>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</si>
  <si>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</si>
  <si>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</si>
  <si>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</si>
  <si>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</si>
  <si>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</si>
  <si>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</si>
  <si>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</si>
  <si>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</si>
  <si>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</si>
  <si>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</si>
  <si>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</si>
  <si>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</si>
  <si>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</si>
  <si>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</si>
  <si>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</si>
  <si>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</si>
  <si>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</si>
  <si>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</si>
  <si>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</si>
  <si>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</si>
  <si>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</si>
  <si>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</si>
  <si>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</si>
  <si>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</si>
  <si>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</si>
  <si>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</si>
  <si>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</si>
  <si>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</si>
  <si>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</si>
  <si>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</si>
  <si>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</si>
  <si>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</si>
  <si>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</si>
  <si>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</si>
  <si>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</si>
  <si>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</si>
  <si>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</si>
  <si>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</si>
  <si>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</si>
  <si>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</si>
  <si>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</si>
  <si>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</si>
  <si>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</si>
  <si>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</si>
  <si>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</si>
  <si>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</si>
  <si>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</si>
  <si>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</si>
  <si>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</si>
  <si>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</si>
  <si>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</si>
  <si>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</si>
  <si>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</si>
  <si>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</si>
  <si>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</si>
  <si>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</si>
  <si>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</si>
  <si>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</si>
  <si>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</si>
  <si>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</si>
  <si>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</si>
  <si>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</si>
  <si>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</si>
  <si>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</si>
  <si>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</si>
  <si>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</si>
  <si>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</si>
  <si>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</si>
  <si>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</si>
  <si>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</si>
  <si>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Venituri suplimentare incasate din digitalizare                     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</si>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</sst>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</numFmts>
  <fonts count="20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  <charset val="238"/>
    </font>
    <font>
      <b/>
      <sz val="14"/>
      <name val="Arial"/>
      <family val="2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b/>
      <sz val="13"/>
      <color indexed="10"/>
      <name val="Arial"/>
      <family val="2"/>
    </font>
    <font>
      <b/>
      <sz val="14"/>
      <name val="Arial"/>
      <family val="2"/>
      <charset val="238"/>
    </font>
    <font>
      <sz val="12"/>
      <color indexed="9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ill="0" applyBorder="0" applyAlignment="0" applyProtection="0"/>
    <xf numFmtId="0" fontId="1" fillId="0" borderId="0"/>
    <xf numFmtId="0" fontId="1" fillId="0" borderId="0"/>
  </cellStyleXfs>
  <cellXfs count="148">
    <xf numFmtId="0" fontId="0" fillId="0" borderId="0" xfId="0"/>
    <xf numFmtId="164" fontId="10" fillId="2" borderId="0" xfId="0" applyNumberFormat="1" applyFont="1" applyFill="1" applyAlignment="1" applyProtection="1">
      <alignment horizontal="center"/>
      <protection locked="0"/>
    </xf>
    <xf numFmtId="165" fontId="11" fillId="2" borderId="0" xfId="0" applyNumberFormat="1" applyFont="1" applyFill="1" applyAlignment="1" applyProtection="1">
      <alignment horizontal="right"/>
      <protection locked="0"/>
    </xf>
    <xf numFmtId="0" fontId="1" fillId="2" borderId="0" xfId="0" applyFont="1" applyFill="1"/>
    <xf numFmtId="4" fontId="11" fillId="2" borderId="0" xfId="0" applyNumberFormat="1" applyFont="1" applyFill="1" applyAlignment="1" applyProtection="1">
      <protection locked="0"/>
    </xf>
    <xf numFmtId="165" fontId="2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protection locked="0"/>
    </xf>
    <xf numFmtId="165" fontId="11" fillId="2" borderId="0" xfId="0" applyNumberFormat="1" applyFont="1" applyFill="1" applyAlignment="1" applyProtection="1">
      <protection locked="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left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164" fontId="3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right"/>
    </xf>
    <xf numFmtId="164" fontId="2" fillId="2" borderId="0" xfId="0" applyNumberFormat="1" applyFont="1" applyFill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protection locked="0"/>
    </xf>
    <xf numFmtId="165" fontId="6" fillId="2" borderId="0" xfId="0" applyNumberFormat="1" applyFont="1" applyFill="1" applyAlignment="1" applyProtection="1">
      <alignment horizontal="right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Alignment="1" applyProtection="1">
      <alignment horizontal="center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9" fillId="2" borderId="0" xfId="0" applyNumberFormat="1" applyFont="1" applyFill="1" applyBorder="1" applyAlignment="1" applyProtection="1">
      <alignment horizontal="right"/>
      <protection locked="0"/>
    </xf>
    <xf numFmtId="164" fontId="9" fillId="2" borderId="0" xfId="0" applyNumberFormat="1" applyFont="1" applyFill="1" applyBorder="1" applyAlignment="1" applyProtection="1">
      <alignment horizontal="center"/>
      <protection locked="0"/>
    </xf>
    <xf numFmtId="3" fontId="11" fillId="2" borderId="0" xfId="0" applyNumberFormat="1" applyFont="1" applyFill="1" applyBorder="1" applyAlignment="1" applyProtection="1">
      <alignment horizontal="center"/>
      <protection locked="0"/>
    </xf>
    <xf numFmtId="4" fontId="11" fillId="2" borderId="0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165" fontId="13" fillId="2" borderId="0" xfId="0" applyNumberFormat="1" applyFont="1" applyFill="1" applyAlignment="1" applyProtection="1">
      <protection locked="0"/>
    </xf>
    <xf numFmtId="3" fontId="13" fillId="2" borderId="0" xfId="0" applyNumberFormat="1" applyFont="1" applyFill="1" applyAlignment="1" applyProtection="1">
      <protection locked="0"/>
    </xf>
    <xf numFmtId="165" fontId="13" fillId="2" borderId="0" xfId="0" applyNumberFormat="1" applyFont="1" applyFill="1" applyAlignment="1" applyProtection="1">
      <alignment horizontal="center"/>
      <protection locked="0"/>
    </xf>
    <xf numFmtId="4" fontId="5" fillId="2" borderId="0" xfId="0" applyNumberFormat="1" applyFont="1" applyFill="1" applyBorder="1" applyAlignment="1" applyProtection="1">
      <alignment horizontal="center"/>
      <protection locked="0"/>
    </xf>
    <xf numFmtId="165" fontId="12" fillId="2" borderId="0" xfId="0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right"/>
      <protection locked="0"/>
    </xf>
    <xf numFmtId="167" fontId="11" fillId="2" borderId="0" xfId="0" applyNumberFormat="1" applyFont="1" applyFill="1" applyBorder="1" applyAlignment="1" applyProtection="1">
      <alignment horizontal="center"/>
      <protection locked="0"/>
    </xf>
    <xf numFmtId="165" fontId="11" fillId="2" borderId="0" xfId="0" applyNumberFormat="1" applyFont="1" applyFill="1" applyBorder="1" applyAlignment="1" applyProtection="1">
      <protection locked="0"/>
    </xf>
    <xf numFmtId="164" fontId="11" fillId="2" borderId="0" xfId="0" applyNumberFormat="1" applyFont="1" applyFill="1" applyBorder="1" applyAlignment="1" applyProtection="1">
      <alignment horizontal="right"/>
      <protection locked="0"/>
    </xf>
    <xf numFmtId="166" fontId="5" fillId="2" borderId="0" xfId="0" applyNumberFormat="1" applyFont="1" applyFill="1" applyBorder="1" applyAlignment="1" applyProtection="1">
      <alignment horizontal="center"/>
      <protection locked="0"/>
    </xf>
    <xf numFmtId="165" fontId="14" fillId="2" borderId="0" xfId="0" applyNumberFormat="1" applyFont="1" applyFill="1" applyAlignment="1" applyProtection="1">
      <alignment horizontal="center" vertical="center"/>
      <protection locked="0"/>
    </xf>
    <xf numFmtId="165" fontId="15" fillId="2" borderId="0" xfId="0" applyNumberFormat="1" applyFont="1" applyFill="1" applyBorder="1" applyAlignment="1" applyProtection="1">
      <protection locked="0"/>
    </xf>
    <xf numFmtId="165" fontId="6" fillId="2" borderId="0" xfId="0" applyNumberFormat="1" applyFont="1" applyFill="1" applyAlignment="1" applyProtection="1">
      <alignment horizontal="center"/>
      <protection locked="0"/>
    </xf>
    <xf numFmtId="164" fontId="9" fillId="2" borderId="0" xfId="0" applyNumberFormat="1" applyFont="1" applyFill="1" applyBorder="1" applyAlignment="1" applyProtection="1">
      <protection locked="0"/>
    </xf>
    <xf numFmtId="164" fontId="6" fillId="2" borderId="0" xfId="3" applyNumberFormat="1" applyFont="1" applyFill="1" applyAlignment="1"/>
    <xf numFmtId="164" fontId="7" fillId="2" borderId="0" xfId="0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 applyProtection="1">
      <protection locked="0"/>
    </xf>
    <xf numFmtId="165" fontId="7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0" xfId="0" applyNumberFormat="1" applyFont="1" applyFill="1" applyBorder="1" applyAlignment="1" applyProtection="1">
      <protection locked="0"/>
    </xf>
    <xf numFmtId="165" fontId="6" fillId="2" borderId="0" xfId="0" quotePrefix="1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center" vertical="top" readingOrder="1"/>
    </xf>
    <xf numFmtId="164" fontId="4" fillId="2" borderId="1" xfId="0" applyNumberFormat="1" applyFont="1" applyFill="1" applyBorder="1" applyAlignment="1" applyProtection="1">
      <alignment horizontal="center" vertical="top" readingOrder="1"/>
    </xf>
    <xf numFmtId="164" fontId="6" fillId="2" borderId="1" xfId="0" applyNumberFormat="1" applyFont="1" applyFill="1" applyBorder="1" applyAlignment="1" applyProtection="1">
      <alignment horizontal="center" readingOrder="1"/>
      <protection locked="0"/>
    </xf>
    <xf numFmtId="164" fontId="6" fillId="2" borderId="1" xfId="0" applyNumberFormat="1" applyFont="1" applyFill="1" applyBorder="1" applyAlignment="1" applyProtection="1">
      <alignment horizontal="center" vertical="top" readingOrder="1"/>
    </xf>
    <xf numFmtId="164" fontId="16" fillId="2" borderId="0" xfId="0" applyNumberFormat="1" applyFont="1" applyFill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horizontal="center" vertical="top" readingOrder="1"/>
    </xf>
    <xf numFmtId="0" fontId="4" fillId="2" borderId="0" xfId="0" applyFont="1" applyFill="1" applyBorder="1" applyAlignment="1">
      <alignment horizontal="center" vertical="top" readingOrder="1"/>
    </xf>
    <xf numFmtId="0" fontId="2" fillId="2" borderId="0" xfId="0" applyFont="1" applyFill="1" applyBorder="1" applyAlignment="1">
      <alignment horizontal="center" vertical="top" wrapText="1" readingOrder="1"/>
    </xf>
    <xf numFmtId="164" fontId="6" fillId="2" borderId="0" xfId="0" applyNumberFormat="1" applyFont="1" applyFill="1" applyBorder="1" applyAlignment="1" applyProtection="1">
      <alignment horizontal="center" readingOrder="1"/>
      <protection locked="0"/>
    </xf>
    <xf numFmtId="164" fontId="6" fillId="2" borderId="0" xfId="0" applyNumberFormat="1" applyFont="1" applyFill="1" applyBorder="1" applyAlignment="1" applyProtection="1">
      <alignment horizontal="center" vertical="top" readingOrder="1"/>
    </xf>
    <xf numFmtId="164" fontId="2" fillId="2" borderId="0" xfId="0" applyNumberFormat="1" applyFont="1" applyFill="1" applyBorder="1" applyAlignment="1" applyProtection="1">
      <alignment horizontal="center" vertical="top" readingOrder="1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4" fontId="17" fillId="2" borderId="0" xfId="0" applyNumberFormat="1" applyFont="1" applyFill="1" applyBorder="1" applyAlignment="1" applyProtection="1">
      <alignment horizontal="right" wrapText="1"/>
      <protection locked="0"/>
    </xf>
    <xf numFmtId="167" fontId="2" fillId="2" borderId="0" xfId="0" applyNumberFormat="1" applyFont="1" applyFill="1" applyBorder="1" applyAlignment="1">
      <alignment horizontal="center" vertical="top" readingOrder="1"/>
    </xf>
    <xf numFmtId="164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 applyProtection="1">
      <alignment vertical="center"/>
      <protection locked="0"/>
    </xf>
    <xf numFmtId="164" fontId="13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 applyProtection="1">
      <alignment horizontal="left" vertical="center" indent="2"/>
      <protection locked="0"/>
    </xf>
    <xf numFmtId="164" fontId="6" fillId="2" borderId="0" xfId="0" applyNumberFormat="1" applyFont="1" applyFill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/>
    </xf>
    <xf numFmtId="164" fontId="5" fillId="2" borderId="0" xfId="0" applyNumberFormat="1" applyFont="1" applyFill="1" applyAlignment="1" applyProtection="1">
      <alignment horizontal="center" vertical="center"/>
    </xf>
    <xf numFmtId="164" fontId="2" fillId="2" borderId="0" xfId="0" applyNumberFormat="1" applyFont="1" applyFill="1" applyAlignment="1" applyProtection="1">
      <alignment horizontal="center" vertical="center"/>
    </xf>
    <xf numFmtId="164" fontId="6" fillId="2" borderId="0" xfId="0" applyNumberFormat="1" applyFont="1" applyFill="1" applyAlignment="1" applyProtection="1">
      <alignment horizontal="left" wrapText="1" indent="3"/>
      <protection locked="0"/>
    </xf>
    <xf numFmtId="164" fontId="2" fillId="2" borderId="0" xfId="0" applyNumberFormat="1" applyFont="1" applyFill="1" applyAlignment="1" applyProtection="1">
      <alignment horizontal="left" indent="4"/>
      <protection locked="0"/>
    </xf>
    <xf numFmtId="164" fontId="2" fillId="2" borderId="0" xfId="0" applyNumberFormat="1" applyFont="1" applyFill="1" applyAlignment="1" applyProtection="1">
      <alignment horizontal="left" wrapText="1" indent="4"/>
      <protection locked="0"/>
    </xf>
    <xf numFmtId="164" fontId="6" fillId="2" borderId="0" xfId="0" applyNumberFormat="1" applyFont="1" applyFill="1" applyAlignment="1" applyProtection="1">
      <alignment horizontal="left" vertical="center" wrapText="1" indent="3"/>
    </xf>
    <xf numFmtId="164" fontId="6" fillId="2" borderId="0" xfId="0" applyNumberFormat="1" applyFont="1" applyFill="1" applyAlignment="1" applyProtection="1">
      <alignment horizontal="center" vertical="center"/>
      <protection locked="0"/>
    </xf>
    <xf numFmtId="164" fontId="10" fillId="2" borderId="0" xfId="0" applyNumberFormat="1" applyFont="1" applyFill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Alignment="1" applyProtection="1">
      <alignment horizontal="left" vertical="center" wrapText="1" indent="4"/>
    </xf>
    <xf numFmtId="167" fontId="2" fillId="2" borderId="0" xfId="0" applyNumberFormat="1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left" vertical="center" indent="3"/>
    </xf>
    <xf numFmtId="164" fontId="6" fillId="2" borderId="0" xfId="0" applyNumberFormat="1" applyFont="1" applyFill="1" applyAlignment="1">
      <alignment horizontal="left" vertical="center" indent="1"/>
    </xf>
    <xf numFmtId="164" fontId="6" fillId="2" borderId="0" xfId="0" quotePrefix="1" applyNumberFormat="1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left" vertical="center" indent="1"/>
    </xf>
    <xf numFmtId="164" fontId="6" fillId="2" borderId="0" xfId="0" applyNumberFormat="1" applyFont="1" applyFill="1" applyBorder="1" applyAlignment="1" applyProtection="1">
      <alignment vertical="center"/>
    </xf>
    <xf numFmtId="164" fontId="6" fillId="2" borderId="0" xfId="0" applyNumberFormat="1" applyFont="1" applyFill="1" applyAlignment="1" applyProtection="1">
      <alignment horizontal="left" vertical="center"/>
    </xf>
    <xf numFmtId="164" fontId="6" fillId="2" borderId="0" xfId="0" applyNumberFormat="1" applyFont="1" applyFill="1" applyAlignment="1" applyProtection="1">
      <alignment vertical="center"/>
    </xf>
    <xf numFmtId="168" fontId="2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 wrapText="1"/>
    </xf>
    <xf numFmtId="164" fontId="6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Border="1" applyAlignment="1" applyProtection="1">
      <alignment wrapText="1"/>
      <protection locked="0"/>
    </xf>
    <xf numFmtId="4" fontId="2" fillId="2" borderId="0" xfId="0" applyNumberFormat="1" applyFont="1" applyFill="1" applyAlignment="1" applyProtection="1">
      <alignment horizontal="center" vertical="center"/>
      <protection locked="0"/>
    </xf>
    <xf numFmtId="169" fontId="19" fillId="2" borderId="0" xfId="0" applyNumberFormat="1" applyFont="1" applyFill="1" applyBorder="1" applyAlignment="1" applyProtection="1">
      <alignment wrapText="1"/>
      <protection locked="0"/>
    </xf>
    <xf numFmtId="164" fontId="13" fillId="2" borderId="0" xfId="0" applyNumberFormat="1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left" indent="1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left" indent="2"/>
    </xf>
    <xf numFmtId="164" fontId="2" fillId="2" borderId="0" xfId="0" quotePrefix="1" applyNumberFormat="1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wrapText="1" indent="2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3" fillId="2" borderId="0" xfId="0" applyNumberFormat="1" applyFont="1" applyFill="1" applyAlignment="1" applyProtection="1">
      <alignment horizontal="left" vertical="center" wrapText="1" indent="2"/>
    </xf>
    <xf numFmtId="164" fontId="2" fillId="2" borderId="0" xfId="0" applyNumberFormat="1" applyFont="1" applyFill="1" applyAlignment="1" applyProtection="1">
      <alignment horizontal="left" indent="4"/>
    </xf>
    <xf numFmtId="164" fontId="2" fillId="2" borderId="0" xfId="0" applyNumberFormat="1" applyFont="1" applyFill="1" applyAlignment="1">
      <alignment horizontal="left" indent="4"/>
    </xf>
    <xf numFmtId="164" fontId="6" fillId="2" borderId="0" xfId="0" applyNumberFormat="1" applyFont="1" applyFill="1" applyAlignment="1">
      <alignment horizontal="left" wrapText="1" indent="1"/>
    </xf>
    <xf numFmtId="164" fontId="6" fillId="2" borderId="2" xfId="0" applyNumberFormat="1" applyFont="1" applyFill="1" applyBorder="1" applyAlignment="1" applyProtection="1">
      <alignment horizontal="left" vertical="center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</xf>
    <xf numFmtId="4" fontId="6" fillId="2" borderId="2" xfId="1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18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top" readingOrder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readingOrder="1"/>
    </xf>
    <xf numFmtId="164" fontId="6" fillId="2" borderId="2" xfId="0" applyNumberFormat="1" applyFont="1" applyFill="1" applyBorder="1" applyAlignment="1" applyProtection="1">
      <alignment horizontal="center" readingOrder="1"/>
      <protection locked="0"/>
    </xf>
    <xf numFmtId="164" fontId="2" fillId="2" borderId="2" xfId="0" applyNumberFormat="1" applyFont="1" applyFill="1" applyBorder="1" applyAlignment="1" applyProtection="1">
      <alignment horizontal="center" vertical="top" readingOrder="1"/>
    </xf>
    <xf numFmtId="164" fontId="6" fillId="2" borderId="2" xfId="0" applyNumberFormat="1" applyFont="1" applyFill="1" applyBorder="1" applyAlignment="1" applyProtection="1">
      <alignment vertical="center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6" fillId="2" borderId="0" xfId="2" applyFont="1" applyFill="1" applyBorder="1" applyAlignment="1">
      <alignment horizontal="center"/>
    </xf>
    <xf numFmtId="49" fontId="5" fillId="2" borderId="0" xfId="2" applyNumberFormat="1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 2" xfId="2"/>
    <cellStyle name="Normal_realizari.bugete.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ROM\Rofis_Program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Documents%20and%20Settings\atiffin\My%20Local%20Documents\UKR\REAL\DataBas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Share\RED_2001\RED_2001%20Tables%20(revised,%20ENG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nts%20and%20Settings\atiffin\My%20Local%20Documents\UKR\REAL\DataBase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My%20Documents\Ukraine\Reporting\ukrbopcmdec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>
        <row r="36">
          <cell r="F36">
            <v>7.5028653652203321</v>
          </cell>
          <cell r="G36">
            <v>-11.039216376491154</v>
          </cell>
          <cell r="H36">
            <v>8.8103063659305008</v>
          </cell>
          <cell r="I36">
            <v>9.6113624820466832</v>
          </cell>
          <cell r="J36">
            <v>-3.9336439331956861</v>
          </cell>
          <cell r="K36">
            <v>5.3181721723679614</v>
          </cell>
          <cell r="L36">
            <v>14.695223886607916</v>
          </cell>
          <cell r="M36">
            <v>-2.0556872301868769</v>
          </cell>
          <cell r="N36">
            <v>-6.9790859748264893</v>
          </cell>
          <cell r="O36">
            <v>1.5661654150219857</v>
          </cell>
          <cell r="P36">
            <v>5.5290452340576346</v>
          </cell>
          <cell r="Q36">
            <v>-2.9069658612244687</v>
          </cell>
          <cell r="R36">
            <v>-7.9371800806040049</v>
          </cell>
          <cell r="S36">
            <v>-24.472762766841548</v>
          </cell>
          <cell r="T36">
            <v>6.0349213074230263</v>
          </cell>
          <cell r="U36">
            <v>10.64520638684021</v>
          </cell>
          <cell r="V36">
            <v>17.2483213281497</v>
          </cell>
          <cell r="W36">
            <v>24.526370574393201</v>
          </cell>
          <cell r="X36">
            <v>1.2114925536693286</v>
          </cell>
          <cell r="Y36">
            <v>12.659036007594285</v>
          </cell>
          <cell r="Z36">
            <v>-0.46741253642550529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9.8003569986542765</v>
          </cell>
          <cell r="AE36">
            <v>8.7000000000003208</v>
          </cell>
          <cell r="AF36">
            <v>7.2800000000001264</v>
          </cell>
          <cell r="AG36">
            <v>7.0199999999999356</v>
          </cell>
          <cell r="AH36">
            <v>6.759999999999831</v>
          </cell>
        </row>
        <row r="45">
          <cell r="F45">
            <v>9.5220281890573393</v>
          </cell>
          <cell r="G45">
            <v>5.0449082592549006</v>
          </cell>
          <cell r="H45">
            <v>7.3013948315997741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0.93349545306298853</v>
          </cell>
          <cell r="N45">
            <v>-6.6295053543319717</v>
          </cell>
          <cell r="O45">
            <v>-3.2690493112441903</v>
          </cell>
          <cell r="P45">
            <v>-9.8320049105811798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9.0959365823265728</v>
          </cell>
          <cell r="U45">
            <v>3.3431461412084342</v>
          </cell>
          <cell r="V45">
            <v>-0.18839796605150363</v>
          </cell>
          <cell r="W45">
            <v>20.153719416610048</v>
          </cell>
          <cell r="X45">
            <v>8.0886544715425952</v>
          </cell>
          <cell r="Y45">
            <v>7.3164336080985732</v>
          </cell>
          <cell r="Z45">
            <v>11.650137575750314</v>
          </cell>
          <cell r="AA45">
            <v>-1.3964506732822208</v>
          </cell>
          <cell r="AB45">
            <v>31.616880303804422</v>
          </cell>
          <cell r="AC45">
            <v>16.786448243907344</v>
          </cell>
          <cell r="AD45">
            <v>8.8782150717709882</v>
          </cell>
          <cell r="AE45">
            <v>8.2499999999999982</v>
          </cell>
          <cell r="AF45">
            <v>7.0039999999996159</v>
          </cell>
          <cell r="AG45">
            <v>6.8610000000001818</v>
          </cell>
          <cell r="AH45">
            <v>6.4680000000000586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0.80000542270180219</v>
          </cell>
          <cell r="Q51">
            <v>-0.50000367361328257</v>
          </cell>
          <cell r="R51">
            <v>-5.7999976095386669</v>
          </cell>
          <cell r="S51">
            <v>-5.6124994012952216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7.1381846823394337</v>
          </cell>
          <cell r="Y51">
            <v>3.9482583050387348</v>
          </cell>
          <cell r="Z51">
            <v>-6.064927101892847</v>
          </cell>
          <cell r="AA51">
            <v>-5.4206048523503911</v>
          </cell>
          <cell r="AB51">
            <v>-3.2148676608333329</v>
          </cell>
          <cell r="AC51">
            <v>1.3000054096750415</v>
          </cell>
          <cell r="AD51">
            <v>2.999992296881977</v>
          </cell>
          <cell r="AE51">
            <v>5.0000021007741351</v>
          </cell>
          <cell r="AF51">
            <v>5.0000024008846777</v>
          </cell>
          <cell r="AG51">
            <v>6.0000012194969514</v>
          </cell>
          <cell r="AH51">
            <v>5.9999968362107756</v>
          </cell>
        </row>
      </sheetData>
      <sheetData sheetId="4" refreshError="1"/>
      <sheetData sheetId="5" refreshError="1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0.69999521339504234</v>
          </cell>
          <cell r="P22">
            <v>1.0999937401474047</v>
          </cell>
          <cell r="Q22">
            <v>2.5999928062730433</v>
          </cell>
          <cell r="R22">
            <v>0.90001725312695635</v>
          </cell>
          <cell r="S22">
            <v>127.89998860878509</v>
          </cell>
          <cell r="T22">
            <v>161.1212324155191</v>
          </cell>
          <cell r="U22">
            <v>210.38567807132605</v>
          </cell>
          <cell r="V22">
            <v>256.10507778103909</v>
          </cell>
          <cell r="W22">
            <v>136.74152907995054</v>
          </cell>
          <cell r="X22">
            <v>32.271612854748795</v>
          </cell>
          <cell r="Y22">
            <v>38.809204462090278</v>
          </cell>
          <cell r="Z22">
            <v>154.76346678599072</v>
          </cell>
          <cell r="AA22">
            <v>59.096588146346477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 refreshError="1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-0.54360689747231139</v>
          </cell>
          <cell r="K19">
            <v>1.2006911113727177</v>
          </cell>
          <cell r="L19">
            <v>1.6196150381236378</v>
          </cell>
          <cell r="M19">
            <v>4.9228889237221569</v>
          </cell>
          <cell r="N19">
            <v>0.72103096395376476</v>
          </cell>
          <cell r="O19">
            <v>2.0149098716107057</v>
          </cell>
          <cell r="P19">
            <v>4.014108566463146</v>
          </cell>
          <cell r="Q19">
            <v>3.2860523344060679</v>
          </cell>
          <cell r="R19">
            <v>5.0721778869630043</v>
          </cell>
          <cell r="S19">
            <v>-0.39997626608282372</v>
          </cell>
          <cell r="T19">
            <v>-1.7000890865734948</v>
          </cell>
          <cell r="U19">
            <v>-4.3996696740034364</v>
          </cell>
          <cell r="V19">
            <v>-2.5999989959328209</v>
          </cell>
          <cell r="W19">
            <v>-4.1995296006361356</v>
          </cell>
          <cell r="X19">
            <v>-4.0003884291541612</v>
          </cell>
          <cell r="Y19">
            <v>-4.7306405191553811</v>
          </cell>
          <cell r="Z19">
            <v>-3.1027299580626595</v>
          </cell>
          <cell r="AA19">
            <v>-2.1773701917340826</v>
          </cell>
          <cell r="AB19">
            <v>-0.67072419837254704</v>
          </cell>
          <cell r="AC19">
            <v>-2.4171571420768774</v>
          </cell>
          <cell r="AD19">
            <v>-2.1672626208201229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3.2415766875059879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6.7407559216991011</v>
          </cell>
          <cell r="Q38">
            <v>5.6470125391993014</v>
          </cell>
          <cell r="R38">
            <v>8.0758018493651207</v>
          </cell>
          <cell r="S38">
            <v>1.037416207391253</v>
          </cell>
          <cell r="T38">
            <v>3.2623997277553101</v>
          </cell>
          <cell r="U38">
            <v>-4.6035966563117876</v>
          </cell>
          <cell r="V38">
            <v>-0.37133669023202531</v>
          </cell>
          <cell r="W38">
            <v>-1.8839440370888607</v>
          </cell>
          <cell r="X38">
            <v>-2.4527462639754352</v>
          </cell>
          <cell r="Y38">
            <v>-3.8535716750054259</v>
          </cell>
          <cell r="Z38">
            <v>-4.6308065393462572</v>
          </cell>
          <cell r="AA38">
            <v>-5.0105809895877087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-0.93557362413257028</v>
          </cell>
          <cell r="AH38">
            <v>-0.4336017546599209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1.0761799999999999</v>
          </cell>
          <cell r="Y20">
            <v>1.0959000000000001</v>
          </cell>
          <cell r="Z20">
            <v>1.1715899999999999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1.0327999999999999</v>
          </cell>
          <cell r="AE20">
            <v>1.0665</v>
          </cell>
          <cell r="AF20">
            <v>1.0045999999999999</v>
          </cell>
          <cell r="AG20">
            <v>1.0668358333333334</v>
          </cell>
          <cell r="AH20">
            <v>0.95530000000000004</v>
          </cell>
          <cell r="AI20">
            <v>0.9556</v>
          </cell>
          <cell r="AJ20">
            <v>0.87649999999999995</v>
          </cell>
          <cell r="AK20">
            <v>0.93049999999999999</v>
          </cell>
          <cell r="AL20">
            <v>0.9237251666666666</v>
          </cell>
          <cell r="AM20">
            <v>0.88319999999999999</v>
          </cell>
          <cell r="AN20">
            <v>0.84799999999999998</v>
          </cell>
          <cell r="AO20">
            <v>0.91310000000000002</v>
          </cell>
          <cell r="AP20">
            <v>0.88129999999999997</v>
          </cell>
          <cell r="AQ20">
            <v>0.89567141666666672</v>
          </cell>
          <cell r="AR20">
            <v>0.87634895522767842</v>
          </cell>
          <cell r="AS20">
            <v>0.91931868770468006</v>
          </cell>
          <cell r="AT20">
            <v>0.98360753831436976</v>
          </cell>
          <cell r="AU20">
            <v>0.99695705547195501</v>
          </cell>
          <cell r="AV20">
            <v>0.94405805917967078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1.0612183580115551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1.0229050978410521</v>
          </cell>
          <cell r="BO20">
            <v>1.0229050978410521</v>
          </cell>
          <cell r="BP20">
            <v>1.0229050978410521</v>
          </cell>
        </row>
        <row r="21">
          <cell r="E21">
            <v>1.34093</v>
          </cell>
          <cell r="F21">
            <v>1.2109000000000001</v>
          </cell>
          <cell r="G21">
            <v>1.1156699999999999</v>
          </cell>
          <cell r="H21">
            <v>1.23004</v>
          </cell>
          <cell r="M21">
            <v>1.3142400000000001</v>
          </cell>
          <cell r="R21">
            <v>1.25299</v>
          </cell>
          <cell r="W21">
            <v>1.1042099999999999</v>
          </cell>
          <cell r="X21">
            <v>1.0761799999999999</v>
          </cell>
          <cell r="Y21">
            <v>1.0959000000000001</v>
          </cell>
          <cell r="Z21">
            <v>1.1715899999999999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1.0327999999999999</v>
          </cell>
          <cell r="AE21">
            <v>1.0665</v>
          </cell>
          <cell r="AF21">
            <v>1.0045999999999999</v>
          </cell>
          <cell r="AG21">
            <v>1.0045999999999999</v>
          </cell>
          <cell r="AH21">
            <v>0.95530000000000004</v>
          </cell>
          <cell r="AI21">
            <v>0.9556</v>
          </cell>
          <cell r="AJ21">
            <v>0.87649999999999995</v>
          </cell>
          <cell r="AK21">
            <v>0.93049999999999999</v>
          </cell>
          <cell r="AL21">
            <v>0.93049999999999999</v>
          </cell>
          <cell r="AM21">
            <v>0.88319999999999999</v>
          </cell>
          <cell r="AN21">
            <v>0.84799999999999998</v>
          </cell>
          <cell r="AO21">
            <v>0.91310000000000002</v>
          </cell>
          <cell r="AP21">
            <v>0.88129999999999997</v>
          </cell>
          <cell r="AQ21">
            <v>0.88129999999999997</v>
          </cell>
          <cell r="AR21">
            <v>0.86496087365407293</v>
          </cell>
          <cell r="AS21">
            <v>0.94329258249915737</v>
          </cell>
          <cell r="AT21">
            <v>0.96867928711263585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1.0418807745474119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1.0152552516205779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-0.70652037018642866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-2.9057465571560248E-2</v>
          </cell>
          <cell r="AL10">
            <v>24.949260420686205</v>
          </cell>
          <cell r="AM10">
            <v>-2.6185818329095664E-2</v>
          </cell>
          <cell r="AN10">
            <v>-1.9490730643402399E-2</v>
          </cell>
          <cell r="AO10">
            <v>-1.3997060442598845E-2</v>
          </cell>
          <cell r="AP10">
            <v>-6.4993883128652591E-2</v>
          </cell>
          <cell r="AQ10">
            <v>-0.12466749254374951</v>
          </cell>
          <cell r="AR10">
            <v>0</v>
          </cell>
          <cell r="AS10">
            <v>-4.9001918411184682E-2</v>
          </cell>
          <cell r="AT10">
            <v>-2.7122973595494308E-2</v>
          </cell>
          <cell r="AU10">
            <v>0</v>
          </cell>
          <cell r="AV10">
            <v>-7.612489200667899E-2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 refreshError="1">
        <row r="10">
          <cell r="S10">
            <v>41.547166224924155</v>
          </cell>
          <cell r="T10">
            <v>274.24168338395731</v>
          </cell>
          <cell r="U10">
            <v>90.345236044635172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68.648858090338521</v>
          </cell>
          <cell r="Z10">
            <v>93.786407342540642</v>
          </cell>
          <cell r="AA10">
            <v>179.62673672278552</v>
          </cell>
          <cell r="AB10">
            <v>537.20985309347827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329.40996188007779</v>
          </cell>
          <cell r="AG10">
            <v>801.67116288643888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273.71940558068991</v>
          </cell>
          <cell r="AN10">
            <v>102.8779374893425</v>
          </cell>
          <cell r="AO10">
            <v>108.2161729509739</v>
          </cell>
          <cell r="AP10">
            <v>199.76297804581711</v>
          </cell>
          <cell r="AQ10">
            <v>684.57649406682344</v>
          </cell>
          <cell r="AR10">
            <v>125.87386077421247</v>
          </cell>
          <cell r="AS10">
            <v>102.17768837832848</v>
          </cell>
          <cell r="AT10">
            <v>21.715628023013309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136.43256835380049</v>
          </cell>
          <cell r="BA10">
            <v>845.73027341520174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 refreshError="1">
        <row r="10">
          <cell r="S10">
            <v>29.179042222890224</v>
          </cell>
          <cell r="T10">
            <v>148.72690503591565</v>
          </cell>
          <cell r="U10">
            <v>9.4550261283649277</v>
          </cell>
          <cell r="V10">
            <v>-54.502260146672519</v>
          </cell>
          <cell r="W10">
            <v>132.85871324049828</v>
          </cell>
          <cell r="X10">
            <v>3.9039485013408992</v>
          </cell>
          <cell r="Y10">
            <v>-92.024222954152094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-77.139456235129998</v>
          </cell>
          <cell r="AD10">
            <v>-71.449574004817492</v>
          </cell>
          <cell r="AE10">
            <v>-41.474049467074352</v>
          </cell>
          <cell r="AF10">
            <v>-9.345532738155617</v>
          </cell>
          <cell r="AG10">
            <v>-199.40861244517743</v>
          </cell>
          <cell r="AH10">
            <v>-43.475394296899708</v>
          </cell>
          <cell r="AI10">
            <v>-87.779137914310098</v>
          </cell>
          <cell r="AJ10">
            <v>-2.9988511426866644</v>
          </cell>
          <cell r="AK10">
            <v>-44.388038278976772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292.27559977792902</v>
          </cell>
          <cell r="AQ10">
            <v>82.223619221435598</v>
          </cell>
          <cell r="AR10">
            <v>-171.91254990305498</v>
          </cell>
          <cell r="AS10">
            <v>75.125160381860979</v>
          </cell>
          <cell r="AT10">
            <v>-46.582862583933576</v>
          </cell>
          <cell r="AU10">
            <v>66.367309652181575</v>
          </cell>
          <cell r="AV10">
            <v>-77.00294245294603</v>
          </cell>
          <cell r="AW10">
            <v>-45.811999999999998</v>
          </cell>
          <cell r="AX10">
            <v>5</v>
          </cell>
          <cell r="AY10">
            <v>-45.811999999999998</v>
          </cell>
          <cell r="AZ10">
            <v>5</v>
          </cell>
          <cell r="BA10">
            <v>-81.623999999999995</v>
          </cell>
          <cell r="BB10">
            <v>-25.556999999999999</v>
          </cell>
          <cell r="BC10">
            <v>-25.556999999999999</v>
          </cell>
          <cell r="BD10">
            <v>-25.556999999999999</v>
          </cell>
          <cell r="BE10">
            <v>-25.556999999999992</v>
          </cell>
          <cell r="BF10">
            <v>-102.22799999999999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-92.832999999999998</v>
          </cell>
          <cell r="BL10">
            <v>-92.832999999999998</v>
          </cell>
          <cell r="BM10">
            <v>-316.32499999999999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 refreshError="1">
        <row r="10">
          <cell r="S10">
            <v>-138.48418089581537</v>
          </cell>
          <cell r="T10">
            <v>-6.9464487725856614</v>
          </cell>
          <cell r="U10">
            <v>-21.350700354341367</v>
          </cell>
          <cell r="V10">
            <v>48.228653508653792</v>
          </cell>
          <cell r="W10">
            <v>-118.55267651408859</v>
          </cell>
          <cell r="X10">
            <v>-185.37290471563909</v>
          </cell>
          <cell r="Y10">
            <v>90.314444377610272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190.36611768443041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-99.825630283778963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58.563787537508432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446.45758276907418</v>
          </cell>
          <cell r="AT10">
            <v>3.3736498086370261</v>
          </cell>
          <cell r="AU10">
            <v>271.91169078327732</v>
          </cell>
          <cell r="AV10">
            <v>879.43629910903292</v>
          </cell>
          <cell r="AW10">
            <v>18.028541450595</v>
          </cell>
          <cell r="AX10">
            <v>384.29587189368993</v>
          </cell>
          <cell r="AY10">
            <v>-8.1597747373975835</v>
          </cell>
          <cell r="AZ10">
            <v>77.081449085749057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706.69389464444453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605.12446688888895</v>
          </cell>
          <cell r="BL10">
            <v>577.49647320507324</v>
          </cell>
          <cell r="BM10">
            <v>616.42055555555555</v>
          </cell>
          <cell r="BN10">
            <v>869.14533333333338</v>
          </cell>
          <cell r="BO10">
            <v>557</v>
          </cell>
          <cell r="BP10">
            <v>544.66666666666652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>
        <row r="66">
          <cell r="L66">
            <v>13105.717957948666</v>
          </cell>
          <cell r="Q66">
            <v>9900.7878160834061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4511.8111930106388</v>
          </cell>
          <cell r="AT66">
            <v>4647.1213034349503</v>
          </cell>
          <cell r="AU66">
            <v>15809.153728590944</v>
          </cell>
          <cell r="AV66">
            <v>4236.8080085406646</v>
          </cell>
          <cell r="AW66">
            <v>4355.8343044002659</v>
          </cell>
          <cell r="AX66">
            <v>5438.7107615537607</v>
          </cell>
          <cell r="AY66">
            <v>5626.2596141893564</v>
          </cell>
          <cell r="AZ66">
            <v>19657.612688684047</v>
          </cell>
          <cell r="BE66">
            <v>21439.157461849627</v>
          </cell>
          <cell r="BJ66">
            <v>23357.251109786081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32858.128122284637</v>
          </cell>
          <cell r="BO66">
            <v>35739.950249249603</v>
          </cell>
        </row>
      </sheetData>
      <sheetData sheetId="1" refreshError="1">
        <row r="10">
          <cell r="R10">
            <v>281.28642480000053</v>
          </cell>
          <cell r="S10">
            <v>71.929221520000738</v>
          </cell>
          <cell r="T10">
            <v>44.712726000000885</v>
          </cell>
          <cell r="U10">
            <v>-76.927735000000894</v>
          </cell>
          <cell r="V10">
            <v>321.00063732000126</v>
          </cell>
          <cell r="W10">
            <v>5.612999999999829</v>
          </cell>
          <cell r="X10">
            <v>-39.482999999999947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-219.23897447999889</v>
          </cell>
          <cell r="AE10">
            <v>-315.11506516000122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-405.12993399999709</v>
          </cell>
          <cell r="AK10">
            <v>-1175.5224954399919</v>
          </cell>
          <cell r="AL10">
            <v>-223.52498619999528</v>
          </cell>
          <cell r="AM10">
            <v>-452.40165651999632</v>
          </cell>
          <cell r="AN10">
            <v>-389.46095787999548</v>
          </cell>
          <cell r="AO10">
            <v>-515.07535675999293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-220.41883739537411</v>
          </cell>
          <cell r="AT10">
            <v>-708.62158511999405</v>
          </cell>
          <cell r="AU10">
            <v>-1592.7551206838143</v>
          </cell>
          <cell r="AV10">
            <v>-588.75673359762618</v>
          </cell>
          <cell r="AW10">
            <v>-446.07791876595115</v>
          </cell>
          <cell r="AX10">
            <v>-366.2769659626274</v>
          </cell>
          <cell r="AY10">
            <v>-529.16879135797308</v>
          </cell>
          <cell r="AZ10">
            <v>-1930.2804096841783</v>
          </cell>
          <cell r="BA10">
            <v>-390.18087816733146</v>
          </cell>
          <cell r="BB10">
            <v>-444.69258138087821</v>
          </cell>
          <cell r="BC10">
            <v>-376.85209017477223</v>
          </cell>
          <cell r="BD10">
            <v>-590.59477427667275</v>
          </cell>
          <cell r="BE10">
            <v>-1802.3203239996537</v>
          </cell>
          <cell r="BF10">
            <v>-461.7416563207064</v>
          </cell>
          <cell r="BG10">
            <v>-509.85917074827171</v>
          </cell>
          <cell r="BH10">
            <v>-437.22693905142842</v>
          </cell>
          <cell r="BI10">
            <v>-491.35327863310022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-2117.3551472016188</v>
          </cell>
          <cell r="BN10">
            <v>-2227.1590415111332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84.018833377920373</v>
          </cell>
          <cell r="V10">
            <v>845.34626854343446</v>
          </cell>
          <cell r="W10">
            <v>46.256231396592113</v>
          </cell>
          <cell r="X10">
            <v>64.851317947281586</v>
          </cell>
          <cell r="Y10">
            <v>323.69627450038331</v>
          </cell>
          <cell r="Z10">
            <v>-62.169247199909137</v>
          </cell>
          <cell r="AA10">
            <v>372.63457664434782</v>
          </cell>
          <cell r="AB10">
            <v>8.320909386144649</v>
          </cell>
          <cell r="AC10">
            <v>52.374410461021171</v>
          </cell>
          <cell r="AD10">
            <v>264.8783205962697</v>
          </cell>
          <cell r="AE10">
            <v>-11.267584303860986</v>
          </cell>
          <cell r="AF10">
            <v>314.30605613957482</v>
          </cell>
          <cell r="AG10">
            <v>37.116178897868167</v>
          </cell>
          <cell r="AH10">
            <v>94.859756423168506</v>
          </cell>
          <cell r="AI10">
            <v>364.32217944929323</v>
          </cell>
          <cell r="AJ10">
            <v>9.2346034570859388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399.53170588664489</v>
          </cell>
          <cell r="AO10">
            <v>-33.382422480498121</v>
          </cell>
          <cell r="AP10">
            <v>543.92083078126052</v>
          </cell>
          <cell r="AQ10">
            <v>-4.4088249297180937</v>
          </cell>
          <cell r="AR10">
            <v>153.97955679142115</v>
          </cell>
          <cell r="AS10">
            <v>499.69705957169481</v>
          </cell>
          <cell r="AT10">
            <v>-55.38840484189069</v>
          </cell>
          <cell r="AU10">
            <v>593.87938659150745</v>
          </cell>
          <cell r="AV10">
            <v>-97.784179049982754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506.10042198518067</v>
          </cell>
          <cell r="BA10">
            <v>-8.9042237087344347</v>
          </cell>
          <cell r="BB10">
            <v>177.9614604138917</v>
          </cell>
          <cell r="BC10">
            <v>506.49464340244003</v>
          </cell>
          <cell r="BD10">
            <v>-42.448543794538637</v>
          </cell>
          <cell r="BE10">
            <v>633.10333631305821</v>
          </cell>
          <cell r="BF10">
            <v>-14.968869452497302</v>
          </cell>
          <cell r="BG10">
            <v>201.67523891190785</v>
          </cell>
          <cell r="BH10">
            <v>553.69847994989254</v>
          </cell>
          <cell r="BI10">
            <v>-36.070905375517214</v>
          </cell>
          <cell r="BJ10">
            <v>704.33394403378634</v>
          </cell>
          <cell r="BK10">
            <v>787.39790139773959</v>
          </cell>
          <cell r="BL10">
            <v>880.22492841843268</v>
          </cell>
          <cell r="BM10">
            <v>1001.7230258814243</v>
          </cell>
          <cell r="BN10">
            <v>1115.0850885741629</v>
          </cell>
          <cell r="BO10">
            <v>1239.5115724283214</v>
          </cell>
        </row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0">
          <cell r="R10">
            <v>-156.97975381902211</v>
          </cell>
          <cell r="S10">
            <v>-19.439116308485609</v>
          </cell>
          <cell r="T10">
            <v>-179.37064080259518</v>
          </cell>
          <cell r="U10">
            <v>-1.0525972064537541</v>
          </cell>
          <cell r="V10">
            <v>-356.84210813655659</v>
          </cell>
          <cell r="W10">
            <v>-152.41318110690486</v>
          </cell>
          <cell r="X10">
            <v>5.8549602007657811</v>
          </cell>
          <cell r="Y10">
            <v>-130.02580022516386</v>
          </cell>
          <cell r="Z10">
            <v>-6.8883769779570514</v>
          </cell>
          <cell r="AA10">
            <v>-283.47239810925998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-136.09160951820419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-321.23964079728307</v>
          </cell>
          <cell r="AL10">
            <v>-129.0132277645815</v>
          </cell>
          <cell r="AM10">
            <v>-6.2998972995535496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-69.419695803399236</v>
          </cell>
          <cell r="AR10">
            <v>-25.430164874935386</v>
          </cell>
          <cell r="AS10">
            <v>-106.17143601583766</v>
          </cell>
          <cell r="AT10">
            <v>-26.868743655632329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-355.17510374694621</v>
          </cell>
          <cell r="BA10">
            <v>-128.10174578672309</v>
          </cell>
          <cell r="BB10">
            <v>-152.40292244427985</v>
          </cell>
          <cell r="BC10">
            <v>-137.75861006500449</v>
          </cell>
          <cell r="BD10">
            <v>-145.73107710990314</v>
          </cell>
          <cell r="BE10">
            <v>-563.99435540591048</v>
          </cell>
          <cell r="BF10">
            <v>-128.04247074939076</v>
          </cell>
          <cell r="BG10">
            <v>-154.86719166845324</v>
          </cell>
          <cell r="BH10">
            <v>-136.08621802469739</v>
          </cell>
          <cell r="BI10">
            <v>-148.66732065966866</v>
          </cell>
          <cell r="BJ10">
            <v>-567.66320110221</v>
          </cell>
          <cell r="BK10">
            <v>-686.53303917831772</v>
          </cell>
          <cell r="BL10">
            <v>-753.245931861283</v>
          </cell>
          <cell r="BM10">
            <v>-807.10397367783014</v>
          </cell>
          <cell r="BN10">
            <v>-956.46932778205314</v>
          </cell>
          <cell r="BO10">
            <v>-1011.2074573078683</v>
          </cell>
        </row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>
        <row r="10">
          <cell r="R10">
            <v>42.505171292759819</v>
          </cell>
          <cell r="S10">
            <v>46.900811548005251</v>
          </cell>
          <cell r="T10">
            <v>74.654162772040451</v>
          </cell>
          <cell r="U10">
            <v>72.760252818978159</v>
          </cell>
          <cell r="V10">
            <v>236.82039843178367</v>
          </cell>
          <cell r="W10">
            <v>59.885310810234706</v>
          </cell>
          <cell r="X10">
            <v>50.814734238305569</v>
          </cell>
          <cell r="Y10">
            <v>50.492515830422114</v>
          </cell>
          <cell r="Z10">
            <v>68.865977665401616</v>
          </cell>
          <cell r="AA10">
            <v>230.05853854436401</v>
          </cell>
          <cell r="AB10">
            <v>79.455479924396528</v>
          </cell>
          <cell r="AC10">
            <v>60.748546185978071</v>
          </cell>
          <cell r="AD10">
            <v>96.674066122551395</v>
          </cell>
          <cell r="AE10">
            <v>62.866598412725757</v>
          </cell>
          <cell r="AF10">
            <v>299.74469064565176</v>
          </cell>
          <cell r="AG10">
            <v>53.881313347471988</v>
          </cell>
          <cell r="AH10">
            <v>85.694660473576761</v>
          </cell>
          <cell r="AI10">
            <v>76.028966623668737</v>
          </cell>
          <cell r="AJ10">
            <v>74.069865344939984</v>
          </cell>
          <cell r="AK10">
            <v>289.67480578965751</v>
          </cell>
          <cell r="AL10">
            <v>96.197945916284553</v>
          </cell>
          <cell r="AM10">
            <v>147.00333443286149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88.227251005704602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549.36986790664935</v>
          </cell>
          <cell r="AV10">
            <v>116.77599059413551</v>
          </cell>
          <cell r="AW10">
            <v>190.83583574491129</v>
          </cell>
          <cell r="AX10">
            <v>181.01635641603713</v>
          </cell>
          <cell r="AY10">
            <v>158.76402099899781</v>
          </cell>
          <cell r="AZ10">
            <v>647.39220375408172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716.07443645340004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717.47574364887532</v>
          </cell>
          <cell r="BK10">
            <v>753.27115506473251</v>
          </cell>
          <cell r="BL10">
            <v>775.77943843688797</v>
          </cell>
          <cell r="BM10">
            <v>762.34617060492792</v>
          </cell>
          <cell r="BN10">
            <v>782.21894146603927</v>
          </cell>
          <cell r="BO10">
            <v>802.5269770492099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E10">
            <v>-32</v>
          </cell>
          <cell r="F10">
            <v>-212.29999999999973</v>
          </cell>
          <cell r="G10">
            <v>-885.39999999999964</v>
          </cell>
          <cell r="H10">
            <v>-16.800000000000182</v>
          </cell>
          <cell r="I10">
            <v>56.699999999999818</v>
          </cell>
          <cell r="J10">
            <v>64.700000000000045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-76.899999999999864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-222.40000000000009</v>
          </cell>
          <cell r="AB10">
            <v>-380.60000000000036</v>
          </cell>
          <cell r="AC10">
            <v>-236.50000000000011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-389.40000000000009</v>
          </cell>
          <cell r="AP10">
            <v>-515.09999999999991</v>
          </cell>
          <cell r="AQ10">
            <v>-1580.5999999999995</v>
          </cell>
          <cell r="AR10">
            <v>-252.09999999999991</v>
          </cell>
          <cell r="AS10">
            <v>-412.5</v>
          </cell>
          <cell r="AT10">
            <v>-220.59999999999991</v>
          </cell>
          <cell r="AU10">
            <v>-709.39999999999986</v>
          </cell>
          <cell r="AV10">
            <v>-1594.5999999999995</v>
          </cell>
          <cell r="AW10">
            <v>-308.90000000000009</v>
          </cell>
          <cell r="AX10">
            <v>-715.29999999999973</v>
          </cell>
          <cell r="AY10">
            <v>-514.80000000000018</v>
          </cell>
          <cell r="AZ10">
            <v>-939</v>
          </cell>
          <cell r="BA10">
            <v>-2478</v>
          </cell>
          <cell r="BB10">
            <v>-634.59999999999991</v>
          </cell>
          <cell r="BC10">
            <v>-952.09999999999991</v>
          </cell>
          <cell r="BD10">
            <v>-561.79999999999973</v>
          </cell>
          <cell r="BE10">
            <v>-1243.27</v>
          </cell>
          <cell r="BF10">
            <v>-3391.7700000000004</v>
          </cell>
          <cell r="BG10">
            <v>-702.28656817454339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-4261.3401982606683</v>
          </cell>
          <cell r="BL10">
            <v>-4482.6643615799203</v>
          </cell>
          <cell r="BM10">
            <v>-5019.7889295874156</v>
          </cell>
          <cell r="BN10">
            <v>-5292.0949417153188</v>
          </cell>
          <cell r="BO10">
            <v>-5637.6397405079533</v>
          </cell>
          <cell r="BP10">
            <v>-5887.3349438307705</v>
          </cell>
        </row>
      </sheetData>
      <sheetData sheetId="10" refreshError="1">
        <row r="10">
          <cell r="E10">
            <v>58.800000000000011</v>
          </cell>
          <cell r="F10">
            <v>246.70000000000005</v>
          </cell>
          <cell r="G10">
            <v>410.19999999999993</v>
          </cell>
          <cell r="H10">
            <v>547.60000000000014</v>
          </cell>
          <cell r="I10">
            <v>161.49999999999997</v>
          </cell>
          <cell r="J10">
            <v>87.5</v>
          </cell>
          <cell r="K10">
            <v>340.80000000000018</v>
          </cell>
          <cell r="L10">
            <v>27</v>
          </cell>
          <cell r="M10">
            <v>616.79999999999995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894.79999999999984</v>
          </cell>
          <cell r="S10">
            <v>110.69999999999993</v>
          </cell>
          <cell r="T10">
            <v>176.90000000000003</v>
          </cell>
          <cell r="U10">
            <v>474.00000000000011</v>
          </cell>
          <cell r="V10">
            <v>84.200000000000045</v>
          </cell>
          <cell r="W10">
            <v>845.8</v>
          </cell>
          <cell r="X10">
            <v>46.399999999999977</v>
          </cell>
          <cell r="Y10">
            <v>64.800000000000011</v>
          </cell>
          <cell r="Z10">
            <v>323.59999999999997</v>
          </cell>
          <cell r="AA10">
            <v>-62.199999999999989</v>
          </cell>
          <cell r="AB10">
            <v>372.59999999999991</v>
          </cell>
          <cell r="AC10">
            <v>8.3000000000000114</v>
          </cell>
          <cell r="AD10">
            <v>52.400000000000034</v>
          </cell>
          <cell r="AE10">
            <v>264.89999999999998</v>
          </cell>
          <cell r="AF10">
            <v>-11.400000000000034</v>
          </cell>
          <cell r="AG10">
            <v>314.20000000000027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9.3000000000000114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-35.699999999999989</v>
          </cell>
          <cell r="AQ10">
            <v>402.5</v>
          </cell>
          <cell r="AR10">
            <v>-9.7000000000000455</v>
          </cell>
          <cell r="AS10">
            <v>118.09999999999997</v>
          </cell>
          <cell r="AT10">
            <v>431.70000000000005</v>
          </cell>
          <cell r="AU10">
            <v>-58.500000000000057</v>
          </cell>
          <cell r="AV10">
            <v>481.59999999999991</v>
          </cell>
          <cell r="AW10">
            <v>-60.600000000000193</v>
          </cell>
          <cell r="AX10">
            <v>166.99999999999989</v>
          </cell>
          <cell r="AY10">
            <v>599.90000000000009</v>
          </cell>
          <cell r="AZ10">
            <v>-106.70000000000039</v>
          </cell>
          <cell r="BA10">
            <v>599.59999999999945</v>
          </cell>
          <cell r="BB10">
            <v>-34.200000000000273</v>
          </cell>
          <cell r="BC10">
            <v>247.99999999999989</v>
          </cell>
          <cell r="BD10">
            <v>833.38897449822912</v>
          </cell>
          <cell r="BE10">
            <v>-112.28046501762162</v>
          </cell>
          <cell r="BF10">
            <v>934.90850948060688</v>
          </cell>
          <cell r="BG10">
            <v>-12.336429112742849</v>
          </cell>
          <cell r="BH10">
            <v>294.92839185545665</v>
          </cell>
          <cell r="BI10">
            <v>979.39015371774053</v>
          </cell>
          <cell r="BJ10">
            <v>127.56240143233322</v>
          </cell>
          <cell r="BK10">
            <v>1389.5445178927876</v>
          </cell>
          <cell r="BL10">
            <v>1602.5402647321671</v>
          </cell>
          <cell r="BM10">
            <v>1773.5215906014328</v>
          </cell>
          <cell r="BN10">
            <v>1877.6841486012017</v>
          </cell>
          <cell r="BO10">
            <v>2068.2804734421052</v>
          </cell>
          <cell r="BP10">
            <v>2352.5613215618805</v>
          </cell>
        </row>
      </sheetData>
      <sheetData sheetId="11" refreshError="1">
        <row r="10">
          <cell r="E10">
            <v>-28.099999999999994</v>
          </cell>
          <cell r="F10">
            <v>-95.600000000000023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-17.600000000000001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-1.2999999999999901</v>
          </cell>
          <cell r="W10">
            <v>-357.5</v>
          </cell>
          <cell r="X10">
            <v>-152.40000000000003</v>
          </cell>
          <cell r="Y10">
            <v>5.6000000000000014</v>
          </cell>
          <cell r="Z10">
            <v>-130.1</v>
          </cell>
          <cell r="AA10">
            <v>-6.9999999999999858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-136.80000000000001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-323.89999999999992</v>
          </cell>
          <cell r="AM10">
            <v>-129</v>
          </cell>
          <cell r="AN10">
            <v>-6.5000000000000142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-76.500000000000028</v>
          </cell>
          <cell r="AS10">
            <v>-35.600000000000009</v>
          </cell>
          <cell r="AT10">
            <v>-110.69999999999999</v>
          </cell>
          <cell r="AU10">
            <v>-38.200000000000003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-33.199999999999989</v>
          </cell>
          <cell r="BA10">
            <v>-488.99999999999989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-99.414690941207922</v>
          </cell>
          <cell r="BF10">
            <v>-449.41469094120794</v>
          </cell>
          <cell r="BG10">
            <v>-288.32631700031061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-730.59506023625295</v>
          </cell>
          <cell r="BL10">
            <v>-1012.1768771335503</v>
          </cell>
          <cell r="BM10">
            <v>-1307.0919364766546</v>
          </cell>
          <cell r="BN10">
            <v>-1436.3585917786061</v>
          </cell>
          <cell r="BO10">
            <v>-1591.2275515151555</v>
          </cell>
          <cell r="BP10">
            <v>-1724.3230091327441</v>
          </cell>
        </row>
      </sheetData>
      <sheetData sheetId="12" refreshError="1">
        <row r="10">
          <cell r="E10">
            <v>69.100000000000009</v>
          </cell>
          <cell r="F10">
            <v>42.899999999999991</v>
          </cell>
          <cell r="G10">
            <v>36.899999999999977</v>
          </cell>
          <cell r="H10">
            <v>166.70000000000002</v>
          </cell>
          <cell r="I10">
            <v>33.700000000000003</v>
          </cell>
          <cell r="J10">
            <v>20.3</v>
          </cell>
          <cell r="K10">
            <v>47.100000000000009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9.8000000000000043</v>
          </cell>
          <cell r="R10">
            <v>104.3</v>
          </cell>
          <cell r="S10">
            <v>42.7</v>
          </cell>
          <cell r="T10">
            <v>46.9</v>
          </cell>
          <cell r="U10">
            <v>74.599999999999994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68.900000000000006</v>
          </cell>
          <cell r="AB10">
            <v>230.3</v>
          </cell>
          <cell r="AC10">
            <v>79.400000000000006</v>
          </cell>
          <cell r="AD10">
            <v>60.8</v>
          </cell>
          <cell r="AE10">
            <v>96.800000000000011</v>
          </cell>
          <cell r="AF10">
            <v>62.899999999999991</v>
          </cell>
          <cell r="AG10">
            <v>299.89999999999998</v>
          </cell>
          <cell r="AH10">
            <v>53.8</v>
          </cell>
          <cell r="AI10">
            <v>85.6</v>
          </cell>
          <cell r="AJ10">
            <v>76.099999999999994</v>
          </cell>
          <cell r="AK10">
            <v>74.100000000000009</v>
          </cell>
          <cell r="AL10">
            <v>289.60000000000002</v>
          </cell>
          <cell r="AM10">
            <v>96.200000000000017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549.30000000000007</v>
          </cell>
          <cell r="AW10">
            <v>136.69999999999999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691.59999999999991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284.87195819699969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409.19067802985091</v>
          </cell>
          <cell r="BK10">
            <v>1388.9470102078922</v>
          </cell>
          <cell r="BL10">
            <v>1650.8062177563929</v>
          </cell>
          <cell r="BM10">
            <v>2298.3604501038139</v>
          </cell>
          <cell r="BN10">
            <v>2684.201936326961</v>
          </cell>
          <cell r="BO10">
            <v>3109.5696115306109</v>
          </cell>
          <cell r="BP10">
            <v>3031.9639825999993</v>
          </cell>
        </row>
      </sheetData>
      <sheetData sheetId="13" refreshError="1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65.900000000000006</v>
          </cell>
          <cell r="Q10">
            <v>0</v>
          </cell>
          <cell r="R10">
            <v>65.900000000000006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4" refreshError="1"/>
      <sheetData sheetId="15" refreshError="1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17.399999999999999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9.3999999999999986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-77.099999999999994</v>
          </cell>
          <cell r="AD10">
            <v>-71.5</v>
          </cell>
          <cell r="AE10">
            <v>-41.599999999999994</v>
          </cell>
          <cell r="AF10">
            <v>-9.3000000000000007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-129.80000000000001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75.099999999999994</v>
          </cell>
          <cell r="AT10">
            <v>-46.5</v>
          </cell>
          <cell r="AU10">
            <v>66.400000000000006</v>
          </cell>
          <cell r="AV10">
            <v>-76.899999999999977</v>
          </cell>
          <cell r="AW10">
            <v>-60.09999999999998</v>
          </cell>
          <cell r="AX10">
            <v>89.600000000000037</v>
          </cell>
          <cell r="AY10">
            <v>-205.5</v>
          </cell>
          <cell r="AZ10">
            <v>-26.899999999999981</v>
          </cell>
          <cell r="BA10">
            <v>-202.89999999999992</v>
          </cell>
          <cell r="BB10">
            <v>-157.4</v>
          </cell>
          <cell r="BC10">
            <v>-128.19999999999999</v>
          </cell>
          <cell r="BD10">
            <v>-766.73243788849118</v>
          </cell>
          <cell r="BE10">
            <v>81.655095100253632</v>
          </cell>
          <cell r="BF10">
            <v>-970.67734278823764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-333.20349194221069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>
        <row r="2">
          <cell r="A2">
            <v>968</v>
          </cell>
          <cell r="H2">
            <v>36754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1">
          <cell r="D61" t="str">
            <v>S2000REV</v>
          </cell>
        </row>
      </sheetData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S2002PUB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 refreshError="1">
        <row r="21">
          <cell r="C21" t="str">
            <v>C:\ROM\Rom.DMX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>
        <row r="1">
          <cell r="A1" t="str">
            <v>Table 1.  Armenia: Selected Economic Indicators, 1996-2000</v>
          </cell>
        </row>
        <row r="2">
          <cell r="A2" t="str">
            <v xml:space="preserve"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 xml:space="preserve"> </v>
          </cell>
          <cell r="F5" t="str">
            <v xml:space="preserve">First Half  </v>
          </cell>
          <cell r="G5" t="str">
            <v xml:space="preserve">First Half </v>
          </cell>
        </row>
        <row r="8">
          <cell r="A8" t="str">
            <v xml:space="preserve">GDP (in billions of dram) </v>
          </cell>
          <cell r="B8">
            <v>660.31053038914797</v>
          </cell>
          <cell r="C8">
            <v>798.55499999999995</v>
          </cell>
          <cell r="D8">
            <v>951.90060000000005</v>
          </cell>
          <cell r="F8">
            <v>465.82703627668809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5.7969999999999997</v>
          </cell>
          <cell r="C9">
            <v>3.1</v>
          </cell>
          <cell r="D9">
            <v>7.2</v>
          </cell>
          <cell r="F9">
            <v>6.7</v>
          </cell>
          <cell r="G9">
            <v>4.9000000000000004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929.83037829622924</v>
          </cell>
          <cell r="G10">
            <v>918.24876563141333</v>
          </cell>
        </row>
        <row r="11">
          <cell r="A11" t="str">
            <v xml:space="preserve"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 xml:space="preserve">Inflation (in percent) </v>
          </cell>
        </row>
        <row r="14">
          <cell r="A14" t="str">
            <v>Period average</v>
          </cell>
          <cell r="B14">
            <v>18.650035239250862</v>
          </cell>
          <cell r="C14">
            <v>14</v>
          </cell>
          <cell r="D14">
            <v>8.6567499124706515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5.7812920068502027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4.1517651652034582</v>
          </cell>
        </row>
        <row r="17">
          <cell r="A17" t="str">
            <v xml:space="preserve">Exchange rates (drams/US dollar) </v>
          </cell>
        </row>
        <row r="18">
          <cell r="A18" t="str">
            <v xml:space="preserve">Period average </v>
          </cell>
          <cell r="B18">
            <v>413.45766666666668</v>
          </cell>
          <cell r="C18">
            <v>490.57166666666666</v>
          </cell>
          <cell r="D18">
            <v>504.90083333333337</v>
          </cell>
          <cell r="F18">
            <v>497.73624999999998</v>
          </cell>
          <cell r="G18">
            <v>539</v>
          </cell>
        </row>
        <row r="19">
          <cell r="A19" t="str">
            <v xml:space="preserve"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531.60569839416974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16.368785869476739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25.040882199964098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16.600000000000001</v>
          </cell>
          <cell r="G26">
            <v>15.7</v>
          </cell>
        </row>
        <row r="27">
          <cell r="A27" t="str">
            <v>Cash Deficit 3/</v>
          </cell>
          <cell r="B27">
            <v>-9.3354354124070635</v>
          </cell>
          <cell r="C27">
            <v>-5.7712710101314428</v>
          </cell>
          <cell r="D27">
            <v>-4.7297127700647303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5.1355093966369934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40.503354561863581</v>
          </cell>
          <cell r="C31">
            <v>22.5</v>
          </cell>
          <cell r="D31">
            <v>6.5064292779426269</v>
          </cell>
          <cell r="F31">
            <v>-7.1592482690405523</v>
          </cell>
          <cell r="G31">
            <v>-18.899999999999999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9.1918516093213896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8.6999999999999993</v>
          </cell>
          <cell r="D34">
            <v>23.262639245929726</v>
          </cell>
          <cell r="F34">
            <v>0.83761782347899771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20.100000000000001</v>
          </cell>
        </row>
        <row r="37">
          <cell r="A37" t="str">
            <v>External Sector</v>
          </cell>
        </row>
        <row r="38">
          <cell r="A38" t="str">
            <v xml:space="preserve"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-455.76181259999998</v>
          </cell>
          <cell r="D39">
            <v>-515.26845000000003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-19.600000000000001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613.19169981702782</v>
          </cell>
          <cell r="C42">
            <v>806.33724958265907</v>
          </cell>
          <cell r="D42">
            <v>827.83002652467701</v>
          </cell>
          <cell r="F42">
            <v>756.78054691511363</v>
          </cell>
          <cell r="G42">
            <v>825.10718437181549</v>
          </cell>
        </row>
        <row r="43">
          <cell r="A43" t="str">
            <v>in percent of GDP</v>
          </cell>
          <cell r="B43">
            <v>38.5</v>
          </cell>
          <cell r="C43">
            <v>49.535243575473018</v>
          </cell>
          <cell r="D43">
            <v>43.909213866517675</v>
          </cell>
          <cell r="F43">
            <v>81.389096826648881</v>
          </cell>
          <cell r="G43">
            <v>44.9</v>
          </cell>
        </row>
        <row r="44">
          <cell r="A44" t="str">
            <v xml:space="preserve">External debt service (in percent of exports of G&amp;NFS) </v>
          </cell>
        </row>
        <row r="45">
          <cell r="A45" t="str">
            <v>On amounts due</v>
          </cell>
          <cell r="B45">
            <v>20.251711236657819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297.89999999999998</v>
          </cell>
          <cell r="F47">
            <v>252.4</v>
          </cell>
          <cell r="G47">
            <v>265.39999999999998</v>
          </cell>
        </row>
        <row r="48">
          <cell r="A48" t="str">
            <v>In months of imports of goods &amp; non-factor services</v>
          </cell>
          <cell r="B48">
            <v>2.2999999999999998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 xml:space="preserve">   Sources:  Armenian authorities; and Fund staff estimates.</v>
          </cell>
        </row>
        <row r="53">
          <cell r="A53" t="str">
            <v xml:space="preserve">  1/ With respect to the same period in the previous year.</v>
          </cell>
        </row>
        <row r="54">
          <cell r="A54" t="str">
            <v xml:space="preserve">  2/ Inflation during the last 12 months.</v>
          </cell>
        </row>
        <row r="55">
          <cell r="A55" t="str">
            <v xml:space="preserve">  3/ Deficit as measured by financing.</v>
          </cell>
        </row>
        <row r="56">
          <cell r="A56" t="str">
            <v xml:space="preserve">  4/ Change in percent of reserve money at the beginning of the period. </v>
          </cell>
        </row>
        <row r="57">
          <cell r="A57" t="str">
            <v xml:space="preserve">  5/ Half year figures are changes during the six month period.</v>
          </cell>
        </row>
        <row r="58">
          <cell r="A58" t="str">
            <v xml:space="preserve">  6/ In final quarter of the period, using GDP of the corresponding quarter, seasonally adjusted. </v>
          </cell>
        </row>
        <row r="59">
          <cell r="A59" t="str">
            <v xml:space="preserve">  7/ Excludes official transfers.</v>
          </cell>
        </row>
      </sheetData>
      <sheetData sheetId="3" refreshError="1"/>
      <sheetData sheetId="4" refreshError="1"/>
      <sheetData sheetId="5" refreshError="1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584261.30000000005</v>
          </cell>
          <cell r="C10">
            <v>624575.20000000007</v>
          </cell>
          <cell r="D10">
            <v>661209</v>
          </cell>
          <cell r="E10">
            <v>683168</v>
          </cell>
          <cell r="F10">
            <v>732079.6</v>
          </cell>
          <cell r="G10" t="str">
            <v xml:space="preserve"> </v>
          </cell>
          <cell r="H10">
            <v>92662.399999999994</v>
          </cell>
          <cell r="I10">
            <v>146497.29999999999</v>
          </cell>
          <cell r="J10" t="str">
            <v xml:space="preserve"> </v>
          </cell>
          <cell r="K10">
            <v>96924.9</v>
          </cell>
          <cell r="L10">
            <v>153968.60000000003</v>
          </cell>
        </row>
        <row r="11">
          <cell r="A11" t="str">
            <v xml:space="preserve">  Industry</v>
          </cell>
          <cell r="B11">
            <v>149334.6</v>
          </cell>
          <cell r="C11">
            <v>153217.29999999999</v>
          </cell>
          <cell r="D11">
            <v>154902.9</v>
          </cell>
          <cell r="E11">
            <v>156916</v>
          </cell>
          <cell r="F11">
            <v>152836.29999999999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 xml:space="preserve"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17385.599999999999</v>
          </cell>
          <cell r="I12">
            <v>44942.9</v>
          </cell>
          <cell r="K12">
            <v>17872.400000000001</v>
          </cell>
          <cell r="L12">
            <v>43729.4</v>
          </cell>
        </row>
        <row r="13">
          <cell r="A13" t="str">
            <v xml:space="preserve">  Construction</v>
          </cell>
          <cell r="B13">
            <v>41266.199999999997</v>
          </cell>
          <cell r="C13">
            <v>38872.800000000003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 xml:space="preserve">  Transport and communication  2/</v>
          </cell>
          <cell r="B14">
            <v>31362</v>
          </cell>
          <cell r="C14">
            <v>34372.699999999997</v>
          </cell>
          <cell r="D14">
            <v>40259.599999999999</v>
          </cell>
          <cell r="E14">
            <v>43963.5</v>
          </cell>
          <cell r="F14">
            <v>47480.7</v>
          </cell>
          <cell r="H14">
            <v>6280.5</v>
          </cell>
          <cell r="I14">
            <v>5128.3999999999996</v>
          </cell>
          <cell r="K14">
            <v>6412.4</v>
          </cell>
          <cell r="L14">
            <v>4964.3</v>
          </cell>
        </row>
        <row r="15">
          <cell r="A15" t="str">
            <v xml:space="preserve"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66102.600000000006</v>
          </cell>
          <cell r="F15">
            <v>70134.8</v>
          </cell>
          <cell r="H15">
            <v>13551.7</v>
          </cell>
          <cell r="I15">
            <v>8867.7999999999993</v>
          </cell>
          <cell r="K15">
            <v>15272.8</v>
          </cell>
          <cell r="L15">
            <v>10490.6</v>
          </cell>
        </row>
        <row r="16">
          <cell r="A16" t="str">
            <v xml:space="preserve"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 xml:space="preserve">  Taxes</v>
          </cell>
          <cell r="B17">
            <v>20145.8</v>
          </cell>
          <cell r="C17">
            <v>25746.3</v>
          </cell>
          <cell r="D17">
            <v>36465.300000000003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5.8653945913958783</v>
          </cell>
          <cell r="E21">
            <v>3.3210376749257753</v>
          </cell>
          <cell r="F21">
            <v>7.1595273783315427</v>
          </cell>
          <cell r="H21">
            <v>6.4000266395066063</v>
          </cell>
          <cell r="I21">
            <v>6.9174297597925927</v>
          </cell>
          <cell r="K21">
            <v>4.6000319439168491</v>
          </cell>
          <cell r="L21">
            <v>5.099957473618999</v>
          </cell>
        </row>
        <row r="22">
          <cell r="A22" t="str">
            <v xml:space="preserve"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-2.5999260750975139</v>
          </cell>
          <cell r="H22">
            <v>4.3005531630393001</v>
          </cell>
          <cell r="I22">
            <v>2.4979024790188209</v>
          </cell>
          <cell r="K22">
            <v>-4.0999545205499093</v>
          </cell>
          <cell r="L22">
            <v>7.2998896924214352</v>
          </cell>
        </row>
        <row r="23">
          <cell r="A23" t="str">
            <v xml:space="preserve"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-4.4999128521934111</v>
          </cell>
          <cell r="F23">
            <v>12.624569899324589</v>
          </cell>
          <cell r="H23">
            <v>-4.0556276040948136</v>
          </cell>
          <cell r="I23">
            <v>-0.40641488444654872</v>
          </cell>
          <cell r="K23">
            <v>2.800018406037208</v>
          </cell>
          <cell r="L23">
            <v>-2.7000927843997657</v>
          </cell>
        </row>
        <row r="24">
          <cell r="A24" t="str">
            <v xml:space="preserve">  Construction</v>
          </cell>
          <cell r="B24">
            <v>5.4</v>
          </cell>
          <cell r="C24">
            <v>-5.7999040376870088</v>
          </cell>
          <cell r="D24">
            <v>25.220205387829008</v>
          </cell>
          <cell r="E24">
            <v>3.9033128854521371</v>
          </cell>
          <cell r="F24">
            <v>11.000146312721704</v>
          </cell>
          <cell r="H24">
            <v>-20.999107162300479</v>
          </cell>
          <cell r="I24">
            <v>34.920251004420777</v>
          </cell>
          <cell r="K24">
            <v>62.699156513589486</v>
          </cell>
          <cell r="L24">
            <v>38.300351562110976</v>
          </cell>
        </row>
        <row r="25">
          <cell r="A25" t="str">
            <v xml:space="preserve">  Transport and communication  2/</v>
          </cell>
          <cell r="B25">
            <v>-4.2</v>
          </cell>
          <cell r="C25">
            <v>9.5998341942478138</v>
          </cell>
          <cell r="D25">
            <v>17.126673202861586</v>
          </cell>
          <cell r="E25">
            <v>9.2000417291776326</v>
          </cell>
          <cell r="F25">
            <v>8.0002729537002271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 xml:space="preserve">  Wholesale and retail trade</v>
          </cell>
          <cell r="B26">
            <v>60.2</v>
          </cell>
          <cell r="C26">
            <v>72.999733226214957</v>
          </cell>
          <cell r="D26">
            <v>12.468850185697505</v>
          </cell>
          <cell r="E26">
            <v>5.0002620932194208</v>
          </cell>
          <cell r="F26">
            <v>6.0999113499317748</v>
          </cell>
          <cell r="H26">
            <v>2.0997513749717589</v>
          </cell>
          <cell r="I26">
            <v>18.912757797623826</v>
          </cell>
          <cell r="K26">
            <v>12.700251628946901</v>
          </cell>
          <cell r="L26">
            <v>18.299916552019681</v>
          </cell>
        </row>
        <row r="27">
          <cell r="A27" t="str">
            <v xml:space="preserve">  Other services  3/</v>
          </cell>
          <cell r="B27">
            <v>-2.2000000000000002</v>
          </cell>
          <cell r="C27">
            <v>-2.2000000000000002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8.4794411009637685</v>
          </cell>
          <cell r="I27">
            <v>16.459215161528149</v>
          </cell>
          <cell r="K27">
            <v>2.7374514079097523</v>
          </cell>
          <cell r="L27">
            <v>1.8604236719801603</v>
          </cell>
        </row>
        <row r="28">
          <cell r="A28" t="str">
            <v xml:space="preserve">  Taxes</v>
          </cell>
          <cell r="B28">
            <v>-2.2000000000000002</v>
          </cell>
          <cell r="C28">
            <v>-72.21059516729467</v>
          </cell>
          <cell r="D28">
            <v>14.555896301237283</v>
          </cell>
          <cell r="E28">
            <v>51.453573671408151</v>
          </cell>
          <cell r="F28">
            <v>11.648982400231755</v>
          </cell>
          <cell r="H28">
            <v>62.649284616294196</v>
          </cell>
          <cell r="I28">
            <v>8.5783953939749793</v>
          </cell>
          <cell r="K28">
            <v>4.0002907980589031</v>
          </cell>
          <cell r="L28">
            <v>-1.1003372364635999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92662.399999999994</v>
          </cell>
          <cell r="J10">
            <v>146497.29999999999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40934.300000000003</v>
          </cell>
          <cell r="L11">
            <v>41097.199999999997</v>
          </cell>
          <cell r="M11">
            <v>152836.29999999999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17385.599999999999</v>
          </cell>
          <cell r="J12">
            <v>44942.9</v>
          </cell>
          <cell r="K12">
            <v>115020.9</v>
          </cell>
          <cell r="L12">
            <v>70104.800000000003</v>
          </cell>
          <cell r="M12">
            <v>247454.2</v>
          </cell>
          <cell r="O12">
            <v>17872.400000000001</v>
          </cell>
          <cell r="P12">
            <v>43729.4</v>
          </cell>
        </row>
        <row r="13">
          <cell r="B13" t="str">
            <v>Construction</v>
          </cell>
          <cell r="C13">
            <v>4592.1000000000004</v>
          </cell>
          <cell r="D13">
            <v>7442.1</v>
          </cell>
          <cell r="E13">
            <v>14340</v>
          </cell>
          <cell r="F13">
            <v>24202.400000000001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5128.3999999999996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66102.600000000006</v>
          </cell>
          <cell r="I15">
            <v>13551.7</v>
          </cell>
          <cell r="J15">
            <v>8867.7999999999993</v>
          </cell>
          <cell r="K15">
            <v>16758.099999999999</v>
          </cell>
          <cell r="L15">
            <v>30957.200000000001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2.9615635163749099</v>
          </cell>
          <cell r="D21">
            <v>2.0507859049526012</v>
          </cell>
          <cell r="E21">
            <v>3.4190956765169256</v>
          </cell>
          <cell r="F21">
            <v>4.1247306512195214</v>
          </cell>
          <cell r="G21">
            <v>3.3210376749257753</v>
          </cell>
          <cell r="I21">
            <v>6.4000266395066063</v>
          </cell>
          <cell r="J21">
            <v>6.9174297597925927</v>
          </cell>
          <cell r="K21">
            <v>7.2301734937929352</v>
          </cell>
          <cell r="L21">
            <v>7.5178172397599496</v>
          </cell>
          <cell r="M21">
            <v>7.1595273783315427</v>
          </cell>
          <cell r="O21">
            <v>4.6000319439168491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-2.6350271020054938</v>
          </cell>
          <cell r="E22">
            <v>6.2887898200526982</v>
          </cell>
          <cell r="F22">
            <v>2.9797664896693998</v>
          </cell>
          <cell r="G22">
            <v>1.2995883227492788</v>
          </cell>
          <cell r="I22">
            <v>4.3005531630393001</v>
          </cell>
          <cell r="J22">
            <v>2.4979024790188209</v>
          </cell>
          <cell r="K22">
            <v>-3.8141338189508267</v>
          </cell>
          <cell r="L22">
            <v>-10.170250993986906</v>
          </cell>
          <cell r="M22">
            <v>-2.5999260750975139</v>
          </cell>
          <cell r="O22">
            <v>-4.0999545205499093</v>
          </cell>
          <cell r="P22">
            <v>7.2998896924214352</v>
          </cell>
        </row>
        <row r="23">
          <cell r="B23" t="str">
            <v>Agriculture</v>
          </cell>
          <cell r="C23">
            <v>0.74780384743688977</v>
          </cell>
          <cell r="D23">
            <v>-2.530989392653249</v>
          </cell>
          <cell r="E23">
            <v>-6.9027670785136834</v>
          </cell>
          <cell r="F23">
            <v>-3.6442782641715077</v>
          </cell>
          <cell r="G23">
            <v>-4.4999128521934111</v>
          </cell>
          <cell r="I23">
            <v>-4.0556276040948136</v>
          </cell>
          <cell r="J23">
            <v>-0.40641488444654872</v>
          </cell>
          <cell r="K23">
            <v>22.966109214688668</v>
          </cell>
          <cell r="L23">
            <v>11.400354359174013</v>
          </cell>
          <cell r="M23">
            <v>12.624569899324589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-2.0534362884361612</v>
          </cell>
          <cell r="G24">
            <v>3.9033128854521371</v>
          </cell>
          <cell r="I24">
            <v>-20.999107162300479</v>
          </cell>
          <cell r="J24">
            <v>34.920251004420777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3.1206342870620629</v>
          </cell>
          <cell r="D25">
            <v>4.8486649597659248</v>
          </cell>
          <cell r="E25">
            <v>-1.2753643898256617</v>
          </cell>
          <cell r="F25">
            <v>21.360402991909623</v>
          </cell>
          <cell r="G25">
            <v>9.2000417291776326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9.6957103613439557</v>
          </cell>
          <cell r="M25">
            <v>8.0002729537002271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3.2436216552582442</v>
          </cell>
          <cell r="D26">
            <v>4.0417428184773341</v>
          </cell>
          <cell r="E26">
            <v>6.8336409515081797</v>
          </cell>
          <cell r="F26">
            <v>5.0383443409293127</v>
          </cell>
          <cell r="G26">
            <v>5.0002620932194208</v>
          </cell>
          <cell r="I26">
            <v>2.0997513749717589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6.0999113499317748</v>
          </cell>
          <cell r="O26">
            <v>12.700251628946901</v>
          </cell>
          <cell r="P26">
            <v>18.299916552019681</v>
          </cell>
        </row>
        <row r="27">
          <cell r="B27" t="str">
            <v>Otheresectors</v>
          </cell>
          <cell r="C27">
            <v>7.5333538494958274</v>
          </cell>
          <cell r="D27">
            <v>6.9423920471470391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8.4794411009637685</v>
          </cell>
          <cell r="J27">
            <v>16.459215161528149</v>
          </cell>
          <cell r="K27">
            <v>-15.559046621600181</v>
          </cell>
          <cell r="L27">
            <v>22.744361551181889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9.7705811727293543</v>
          </cell>
          <cell r="D28">
            <v>55.109733729681885</v>
          </cell>
          <cell r="E28">
            <v>94.96660403494576</v>
          </cell>
          <cell r="F28">
            <v>45.544220164050529</v>
          </cell>
          <cell r="G28">
            <v>51.453573671408151</v>
          </cell>
          <cell r="I28">
            <v>62.649284616294196</v>
          </cell>
          <cell r="J28">
            <v>8.5783953939749793</v>
          </cell>
          <cell r="K28">
            <v>8.0453867582092933</v>
          </cell>
          <cell r="L28">
            <v>-3.1840470147148636E-3</v>
          </cell>
          <cell r="M28">
            <v>11.648982400231777</v>
          </cell>
          <cell r="O28">
            <v>4.0002907980589031</v>
          </cell>
          <cell r="P28">
            <v>-1.1003372364635999</v>
          </cell>
        </row>
        <row r="31">
          <cell r="A31" t="str">
            <v>Source: Ministry of Statistics.</v>
          </cell>
        </row>
      </sheetData>
      <sheetData sheetId="17" refreshError="1"/>
      <sheetData sheetId="18" refreshError="1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57986.465534189738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13578.240297533021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6935.1001943917718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82400.600000000006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29.131741008424921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49.274280074259849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32.953309809029093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51.644679978578708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6.6864816319548392</v>
          </cell>
          <cell r="D23">
            <v>8.523023191691431</v>
          </cell>
          <cell r="E23">
            <v>9.5597522375853767</v>
          </cell>
          <cell r="F23">
            <v>8.0447808854743883</v>
          </cell>
          <cell r="G23">
            <v>8.5025474298471924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4.1900098362057907</v>
          </cell>
          <cell r="D24">
            <v>4.3361876168009559</v>
          </cell>
          <cell r="E24">
            <v>4.6982477927034267</v>
          </cell>
          <cell r="F24">
            <v>5.4260508042652038</v>
          </cell>
          <cell r="G24">
            <v>5.0979587574584997</v>
          </cell>
          <cell r="I24">
            <v>5.4486280708015737</v>
          </cell>
          <cell r="J24">
            <v>5.8931349957867214</v>
          </cell>
          <cell r="L24">
            <v>5.8181343812932624</v>
          </cell>
          <cell r="M24">
            <v>4.2184379806425847</v>
          </cell>
        </row>
        <row r="25">
          <cell r="B25" t="str">
            <v>Trade</v>
          </cell>
          <cell r="C25">
            <v>4.5027370311764958</v>
          </cell>
          <cell r="D25">
            <v>9.5319153824944092</v>
          </cell>
          <cell r="E25">
            <v>9.5806515121685276</v>
          </cell>
          <cell r="F25">
            <v>9.1405100462710784</v>
          </cell>
          <cell r="G25">
            <v>8.6564290431164768</v>
          </cell>
          <cell r="I25">
            <v>13.947026282917379</v>
          </cell>
          <cell r="J25">
            <v>10.19014556501784</v>
          </cell>
          <cell r="L25">
            <v>13.875141662114455</v>
          </cell>
          <cell r="M25">
            <v>8.9144381845837479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24.502750727061041</v>
          </cell>
          <cell r="L26">
            <v>28.197894839830084</v>
          </cell>
          <cell r="M26">
            <v>18.456505298221462</v>
          </cell>
        </row>
        <row r="29">
          <cell r="A29" t="str">
            <v xml:space="preserve">    Source:  Ministry of Statistics.</v>
          </cell>
        </row>
        <row r="31">
          <cell r="A31" t="str">
            <v xml:space="preserve">    1/  Seasonally unadjusted.  Q2 data are derived from figures in constant 1996 prices and average CPI inflation.</v>
          </cell>
        </row>
        <row r="32">
          <cell r="A32" t="str">
            <v xml:space="preserve">    2/  Includes passenger transport only in 1994-95.</v>
          </cell>
        </row>
        <row r="33">
          <cell r="A33" t="str">
            <v xml:space="preserve">    3/  Includes government.</v>
          </cell>
        </row>
      </sheetData>
      <sheetData sheetId="19" refreshError="1"/>
      <sheetData sheetId="20" refreshError="1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 xml:space="preserve"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258.28707375099128</v>
          </cell>
          <cell r="K9">
            <v>198744</v>
          </cell>
          <cell r="L9">
            <v>325.7</v>
          </cell>
          <cell r="O9">
            <v>31.286999999999999</v>
          </cell>
          <cell r="P9">
            <v>294.42500000000001</v>
          </cell>
          <cell r="S9">
            <v>32.270000000000003</v>
          </cell>
        </row>
        <row r="10">
          <cell r="A10" t="str">
            <v xml:space="preserve">   Of which: wheat</v>
          </cell>
          <cell r="B10">
            <v>152.9</v>
          </cell>
          <cell r="C10">
            <v>153.80000000000001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209.28100000000001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419.41899999999998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349.35399999999998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158.19999999999999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111.47499999999999</v>
          </cell>
          <cell r="S13">
            <v>9.0050000000000008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0.54600000000000004</v>
          </cell>
          <cell r="P18">
            <v>0.754</v>
          </cell>
          <cell r="S18">
            <v>0.32600000000000001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 xml:space="preserve">    Source:  Ministry of Statistics.</v>
          </cell>
        </row>
      </sheetData>
      <sheetData sheetId="21" refreshError="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2.2000000000000002</v>
          </cell>
          <cell r="I14">
            <v>3.5</v>
          </cell>
          <cell r="K14">
            <v>2</v>
          </cell>
          <cell r="L14">
            <v>8.1999999999999993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149.30000000000001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-3.1947343072724399</v>
          </cell>
          <cell r="F20">
            <v>-5.7379767827529076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46.569646569646572</v>
          </cell>
          <cell r="F21">
            <v>68.652482269503551</v>
          </cell>
          <cell r="H21" t="str">
            <v>...</v>
          </cell>
          <cell r="I21">
            <v>522.70000000000005</v>
          </cell>
          <cell r="K21" t="str">
            <v>...</v>
          </cell>
          <cell r="L21">
            <v>-87.578419071518198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6.1002178649237404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-48.514851485148512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86.967213114754088</v>
          </cell>
          <cell r="D24">
            <v>23.629986847873745</v>
          </cell>
          <cell r="E24">
            <v>3.900709219858145</v>
          </cell>
          <cell r="F24">
            <v>7.1672354948805417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9.0301003344481536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-85.239726027397268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-21.621621621621621</v>
          </cell>
          <cell r="D26">
            <v>-20.689655172413794</v>
          </cell>
          <cell r="E26">
            <v>-40</v>
          </cell>
          <cell r="F26">
            <v>0.72463768115942351</v>
          </cell>
          <cell r="H26">
            <v>-8.3000000000000007</v>
          </cell>
          <cell r="I26">
            <v>16.7</v>
          </cell>
          <cell r="K26">
            <v>-9.0909090909090935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-54.953764861294587</v>
          </cell>
          <cell r="D27">
            <v>-29.130009775171068</v>
          </cell>
          <cell r="E27">
            <v>-29.895833333333332</v>
          </cell>
          <cell r="F27">
            <v>-55.631500742942052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67.820069204152261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-46.003898635477583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-77.876106194690266</v>
          </cell>
          <cell r="L28">
            <v>-85.766758494031222</v>
          </cell>
        </row>
        <row r="31">
          <cell r="A31" t="str">
            <v xml:space="preserve">    Sources:  Ministry of Statistics and Ministry of Energy.</v>
          </cell>
        </row>
      </sheetData>
      <sheetData sheetId="22" refreshError="1"/>
      <sheetData sheetId="23" refreshError="1"/>
      <sheetData sheetId="24" refreshError="1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 xml:space="preserve"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 xml:space="preserve"> </v>
          </cell>
          <cell r="B11" t="str">
            <v>February</v>
          </cell>
          <cell r="C11">
            <v>118.52054794520551</v>
          </cell>
          <cell r="D11">
            <v>18.520547945205479</v>
          </cell>
          <cell r="E11">
            <v>12484.54</v>
          </cell>
          <cell r="F11">
            <v>116.3</v>
          </cell>
        </row>
        <row r="12">
          <cell r="A12" t="str">
            <v xml:space="preserve"> </v>
          </cell>
          <cell r="B12" t="str">
            <v>March</v>
          </cell>
          <cell r="C12">
            <v>171.23287671232879</v>
          </cell>
          <cell r="D12">
            <v>44.475265834489129</v>
          </cell>
          <cell r="E12">
            <v>15491.254537205081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 xml:space="preserve"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 xml:space="preserve"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28806.296062138728</v>
          </cell>
          <cell r="F14">
            <v>718.59375</v>
          </cell>
        </row>
        <row r="15">
          <cell r="A15" t="str">
            <v xml:space="preserve"> </v>
          </cell>
          <cell r="B15" t="str">
            <v>June</v>
          </cell>
          <cell r="C15">
            <v>489.36207191780841</v>
          </cell>
          <cell r="D15">
            <v>9.1000000000000192</v>
          </cell>
          <cell r="E15">
            <v>24396.258088753431</v>
          </cell>
          <cell r="F15">
            <v>793.08578125000008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 xml:space="preserve"> </v>
          </cell>
          <cell r="B16" t="str">
            <v>July</v>
          </cell>
          <cell r="C16">
            <v>480.55355462328782</v>
          </cell>
          <cell r="D16">
            <v>-1.8</v>
          </cell>
          <cell r="E16">
            <v>21498.611355344208</v>
          </cell>
          <cell r="F16">
            <v>777.01023718750002</v>
          </cell>
        </row>
        <row r="17">
          <cell r="A17" t="str">
            <v xml:space="preserve"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809.45961596343739</v>
          </cell>
        </row>
        <row r="18">
          <cell r="A18" t="str">
            <v xml:space="preserve"> </v>
          </cell>
          <cell r="B18" t="str">
            <v>September</v>
          </cell>
          <cell r="C18">
            <v>529.72908042144343</v>
          </cell>
          <cell r="D18">
            <v>6.3</v>
          </cell>
          <cell r="E18">
            <v>16588.599086793958</v>
          </cell>
          <cell r="F18">
            <v>866.75557176913412</v>
          </cell>
          <cell r="G18">
            <v>19840.854865220412</v>
          </cell>
          <cell r="H18">
            <v>22.922575899225439</v>
          </cell>
          <cell r="I18">
            <v>18362.628014090795</v>
          </cell>
        </row>
        <row r="19">
          <cell r="A19" t="str">
            <v xml:space="preserve"> </v>
          </cell>
          <cell r="B19" t="str">
            <v>October</v>
          </cell>
          <cell r="C19">
            <v>589.58846650906651</v>
          </cell>
          <cell r="D19">
            <v>11.3</v>
          </cell>
          <cell r="E19">
            <v>11840.558753813977</v>
          </cell>
          <cell r="F19">
            <v>975.99895137904616</v>
          </cell>
        </row>
        <row r="20">
          <cell r="A20" t="str">
            <v xml:space="preserve"> </v>
          </cell>
          <cell r="B20" t="str">
            <v>November</v>
          </cell>
          <cell r="C20">
            <v>676.25797108589927</v>
          </cell>
          <cell r="D20">
            <v>14.7</v>
          </cell>
          <cell r="E20">
            <v>2446.5237311691867</v>
          </cell>
          <cell r="F20">
            <v>1134.1707972317661</v>
          </cell>
        </row>
        <row r="21">
          <cell r="A21" t="str">
            <v xml:space="preserve"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5273.4489999954849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 xml:space="preserve"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860.42928372263691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572.74798181771791</v>
          </cell>
          <cell r="F25">
            <v>5.9354010000000068</v>
          </cell>
          <cell r="G25">
            <v>777.50456134642377</v>
          </cell>
          <cell r="H25">
            <v>45.334158934857591</v>
          </cell>
          <cell r="I25">
            <v>777.50456134642377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352.79025225156653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-4.5999999999999996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255.00407200594731</v>
          </cell>
          <cell r="H31">
            <v>-3.2628284006063768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97.166764308791059</v>
          </cell>
          <cell r="F33">
            <v>22.616146958203377</v>
          </cell>
        </row>
        <row r="34">
          <cell r="A34" t="str">
            <v xml:space="preserve"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72.795729819500735</v>
          </cell>
        </row>
        <row r="36">
          <cell r="A36">
            <v>1996</v>
          </cell>
          <cell r="B36" t="str">
            <v xml:space="preserve"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7.1224000000000176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33.680123177802201</v>
          </cell>
          <cell r="F38">
            <v>7.3366448000000029</v>
          </cell>
          <cell r="G38">
            <v>33.421803127876771</v>
          </cell>
          <cell r="H38">
            <v>12.217735712666865</v>
          </cell>
          <cell r="I38">
            <v>33.421803127876771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6.9072982208000067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5.5597103452671659</v>
          </cell>
          <cell r="G41">
            <v>24.911810129769396</v>
          </cell>
          <cell r="H41">
            <v>0.42697257894659391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2.0762399038733559</v>
          </cell>
        </row>
        <row r="43">
          <cell r="B43" t="str">
            <v>August</v>
          </cell>
          <cell r="C43">
            <v>1468.8720761564989</v>
          </cell>
          <cell r="D43">
            <v>0.3</v>
          </cell>
          <cell r="E43">
            <v>17.545806316340862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-1.1000000000000001</v>
          </cell>
          <cell r="E44">
            <v>16.369171618479594</v>
          </cell>
          <cell r="F44">
            <v>1.256261468725528</v>
          </cell>
          <cell r="G44">
            <v>21.950324561744861</v>
          </cell>
          <cell r="H44">
            <v>-4.2897205595733512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1.2765127210192739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5.7812920068502027</v>
          </cell>
          <cell r="F47">
            <v>5.7812920068502027</v>
          </cell>
          <cell r="G47">
            <v>18.650035239250862</v>
          </cell>
          <cell r="H47">
            <v>1.6518601487105489</v>
          </cell>
          <cell r="I47">
            <v>9.6442312183765431</v>
          </cell>
        </row>
        <row r="49">
          <cell r="A49">
            <v>1997</v>
          </cell>
          <cell r="B49" t="str">
            <v xml:space="preserve"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 xml:space="preserve"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3.4381980351518848</v>
          </cell>
          <cell r="F50">
            <v>4.7495999999999983</v>
          </cell>
        </row>
        <row r="51">
          <cell r="A51" t="str">
            <v xml:space="preserve"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4.0575884425480213</v>
          </cell>
          <cell r="F51">
            <v>5.5875967999999832</v>
          </cell>
          <cell r="G51">
            <v>4.2441401449790472</v>
          </cell>
          <cell r="H51">
            <v>6.6908968980289973</v>
          </cell>
          <cell r="I51">
            <v>4.2441401449790472</v>
          </cell>
        </row>
        <row r="52">
          <cell r="A52" t="str">
            <v xml:space="preserve"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7.2769983488000012</v>
          </cell>
        </row>
        <row r="53">
          <cell r="A53" t="str">
            <v xml:space="preserve"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9.6061100488825879</v>
          </cell>
          <cell r="F53">
            <v>10.817139294310385</v>
          </cell>
        </row>
        <row r="54">
          <cell r="A54" t="str">
            <v xml:space="preserve"> </v>
          </cell>
          <cell r="B54" t="str">
            <v>June</v>
          </cell>
          <cell r="C54">
            <v>1747.3895227319481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18.840925147314081</v>
          </cell>
          <cell r="F55">
            <v>14.678451695881311</v>
          </cell>
        </row>
        <row r="56">
          <cell r="B56" t="str">
            <v>August</v>
          </cell>
          <cell r="C56">
            <v>1722.9959649946099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17.391743863005861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 xml:space="preserve"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19.506790912185611</v>
          </cell>
        </row>
        <row r="60">
          <cell r="A60" t="str">
            <v xml:space="preserve"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3.8169596703735431</v>
          </cell>
          <cell r="I60">
            <v>22.12967805201562</v>
          </cell>
        </row>
        <row r="62">
          <cell r="A62" t="str">
            <v>1998</v>
          </cell>
          <cell r="B62" t="str">
            <v xml:space="preserve">January </v>
          </cell>
          <cell r="C62">
            <v>1923.9099604652536</v>
          </cell>
          <cell r="D62">
            <v>4.0999999999999996</v>
          </cell>
          <cell r="E62">
            <v>22.958578231849991</v>
          </cell>
          <cell r="F62">
            <v>4.0999999999999925</v>
          </cell>
        </row>
        <row r="63">
          <cell r="A63" t="str">
            <v xml:space="preserve"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7.7434999999999921</v>
          </cell>
        </row>
        <row r="64">
          <cell r="A64" t="str">
            <v xml:space="preserve"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24.636681015824792</v>
          </cell>
          <cell r="F64">
            <v>8.0667304999999736</v>
          </cell>
          <cell r="G64">
            <v>24.292339518990413</v>
          </cell>
          <cell r="H64">
            <v>8.5801698026875641</v>
          </cell>
          <cell r="I64">
            <v>24.292339518990413</v>
          </cell>
        </row>
        <row r="65">
          <cell r="A65" t="str">
            <v xml:space="preserve"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6.1215293509999658</v>
          </cell>
        </row>
        <row r="66">
          <cell r="A66" t="str">
            <v xml:space="preserve"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4.1052202933309578</v>
          </cell>
        </row>
        <row r="67">
          <cell r="B67" t="str">
            <v>June</v>
          </cell>
          <cell r="C67">
            <v>1864.3622390081371</v>
          </cell>
          <cell r="D67">
            <v>-3.1</v>
          </cell>
          <cell r="E67">
            <v>6.6941408744003672</v>
          </cell>
          <cell r="F67">
            <v>0.87795846423770474</v>
          </cell>
          <cell r="G67">
            <v>18.829280014909578</v>
          </cell>
          <cell r="H67">
            <v>-2.7524979046993248</v>
          </cell>
          <cell r="I67">
            <v>13.690757389826835</v>
          </cell>
        </row>
        <row r="68">
          <cell r="A68" t="str">
            <v xml:space="preserve"> </v>
          </cell>
          <cell r="B68" t="str">
            <v>July</v>
          </cell>
          <cell r="C68">
            <v>1784.1946627307871</v>
          </cell>
          <cell r="D68">
            <v>-4.3</v>
          </cell>
          <cell r="E68">
            <v>2.5163582498003656</v>
          </cell>
          <cell r="F68">
            <v>-3.4597937497245268</v>
          </cell>
        </row>
        <row r="69">
          <cell r="B69" t="str">
            <v>August</v>
          </cell>
          <cell r="C69">
            <v>1746.0205010916734</v>
          </cell>
          <cell r="D69">
            <v>-2.1395738052868318</v>
          </cell>
          <cell r="E69">
            <v>1.3363081843976055</v>
          </cell>
          <cell r="F69">
            <v>-5.5253427142253013</v>
          </cell>
        </row>
        <row r="70">
          <cell r="B70" t="str">
            <v>September</v>
          </cell>
          <cell r="C70">
            <v>1743.5633472505519</v>
          </cell>
          <cell r="D70">
            <v>-0.14072880814315347</v>
          </cell>
          <cell r="E70">
            <v>-2.1337535728496837</v>
          </cell>
          <cell r="F70">
            <v>-5.6582957734208961</v>
          </cell>
          <cell r="G70">
            <v>12.462444478481171</v>
          </cell>
          <cell r="H70">
            <v>-8.2763583047267275</v>
          </cell>
          <cell r="I70">
            <v>0.54918775507877271</v>
          </cell>
        </row>
        <row r="71">
          <cell r="B71" t="str">
            <v>October</v>
          </cell>
          <cell r="C71">
            <v>1743.6916494675215</v>
          </cell>
          <cell r="D71">
            <v>7.3586209053955187E-3</v>
          </cell>
          <cell r="E71">
            <v>-2.2243276391416211</v>
          </cell>
          <cell r="F71">
            <v>-5.6513535250511726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-2.1445115723692232</v>
          </cell>
          <cell r="F72">
            <v>-3.9690986971238629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8.6567499124706728</v>
          </cell>
          <cell r="H73">
            <v>1.3210002027945089</v>
          </cell>
          <cell r="I73">
            <v>-1.8682081880456503</v>
          </cell>
        </row>
        <row r="75">
          <cell r="A75">
            <v>1999</v>
          </cell>
          <cell r="B75" t="str">
            <v xml:space="preserve"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-4.6843252200072127</v>
          </cell>
          <cell r="F76">
            <v>4</v>
          </cell>
        </row>
        <row r="77">
          <cell r="B77" t="str">
            <v>March</v>
          </cell>
          <cell r="C77">
            <v>1886.2558407216891</v>
          </cell>
          <cell r="D77">
            <v>-0.6</v>
          </cell>
          <cell r="E77">
            <v>-5.5396004672852994</v>
          </cell>
          <cell r="F77">
            <v>3.3760000000000012</v>
          </cell>
          <cell r="G77">
            <v>-3.8876771696723988</v>
          </cell>
          <cell r="H77">
            <v>6.3456820705519945</v>
          </cell>
          <cell r="I77">
            <v>-3.8876771696723988</v>
          </cell>
        </row>
        <row r="78">
          <cell r="B78" t="str">
            <v>April</v>
          </cell>
          <cell r="C78">
            <v>1893.9351381857221</v>
          </cell>
          <cell r="D78">
            <v>0.40711855190835866</v>
          </cell>
          <cell r="E78">
            <v>-3.4165322368440498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4.2699747955893042</v>
          </cell>
        </row>
        <row r="80">
          <cell r="B80" t="str">
            <v>June</v>
          </cell>
          <cell r="C80">
            <v>1902.4816620940405</v>
          </cell>
          <cell r="D80">
            <v>-4.5274945535744848E-3</v>
          </cell>
          <cell r="E80">
            <v>2.062308613246211</v>
          </cell>
          <cell r="F80">
            <v>4.2652539781594223</v>
          </cell>
          <cell r="G80">
            <v>-2.385227188183725</v>
          </cell>
          <cell r="H80">
            <v>0.30705373823591842</v>
          </cell>
          <cell r="I80">
            <v>-0.86383996166187194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3.3449700971744489</v>
          </cell>
          <cell r="F81">
            <v>1.0358500000000159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4.6540152630489606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 xml:space="preserve">January </v>
          </cell>
        </row>
        <row r="89">
          <cell r="A89" t="str">
            <v xml:space="preserve"> </v>
          </cell>
          <cell r="B89" t="str">
            <v>February</v>
          </cell>
        </row>
        <row r="90">
          <cell r="A90" t="str">
            <v xml:space="preserve"> </v>
          </cell>
          <cell r="B90" t="str">
            <v>March</v>
          </cell>
        </row>
        <row r="91">
          <cell r="A91" t="str">
            <v xml:space="preserve"> </v>
          </cell>
          <cell r="B91" t="str">
            <v>April</v>
          </cell>
        </row>
        <row r="92">
          <cell r="A92" t="str">
            <v xml:space="preserve"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 xml:space="preserve"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5" refreshError="1"/>
      <sheetData sheetId="26" refreshError="1"/>
      <sheetData sheetId="27" refreshError="1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17.100000000000001</v>
          </cell>
          <cell r="V10">
            <v>16.899999999999999</v>
          </cell>
          <cell r="W10">
            <v>19</v>
          </cell>
          <cell r="Y10">
            <v>20.100000000000001</v>
          </cell>
          <cell r="Z10">
            <v>20.100000000000001</v>
          </cell>
          <cell r="AA10">
            <v>20.100000000000001</v>
          </cell>
          <cell r="AB10">
            <v>20.100000000000001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 xml:space="preserve"> …</v>
          </cell>
          <cell r="F13" t="str">
            <v xml:space="preserve"> …</v>
          </cell>
          <cell r="G13" t="str">
            <v xml:space="preserve"> …</v>
          </cell>
          <cell r="H13" t="str">
            <v xml:space="preserve"> …</v>
          </cell>
          <cell r="I13" t="str">
            <v xml:space="preserve"> …</v>
          </cell>
          <cell r="J13" t="str">
            <v xml:space="preserve"> …</v>
          </cell>
          <cell r="K13" t="str">
            <v xml:space="preserve"> …</v>
          </cell>
          <cell r="L13" t="str">
            <v xml:space="preserve"> …</v>
          </cell>
          <cell r="M13" t="str">
            <v xml:space="preserve"> …</v>
          </cell>
          <cell r="N13" t="str">
            <v xml:space="preserve"> …</v>
          </cell>
          <cell r="O13">
            <v>28</v>
          </cell>
          <cell r="P13">
            <v>30</v>
          </cell>
          <cell r="Q13" t="str">
            <v xml:space="preserve"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 xml:space="preserve"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141.80000000000001</v>
          </cell>
          <cell r="L16">
            <v>159.30000000000001</v>
          </cell>
          <cell r="M16">
            <v>147.30000000000001</v>
          </cell>
          <cell r="O16">
            <v>139.30000000000001</v>
          </cell>
          <cell r="P16">
            <v>128</v>
          </cell>
          <cell r="Q16">
            <v>147.69999999999999</v>
          </cell>
          <cell r="R16">
            <v>148.69999999999999</v>
          </cell>
          <cell r="T16">
            <v>147.69999999999999</v>
          </cell>
          <cell r="U16">
            <v>145.69999999999999</v>
          </cell>
          <cell r="V16">
            <v>161.69999999999999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 xml:space="preserve">Diesel fuel </v>
          </cell>
          <cell r="C17" t="str">
            <v>liter</v>
          </cell>
          <cell r="E17" t="str">
            <v xml:space="preserve"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130.69999999999999</v>
          </cell>
          <cell r="U17">
            <v>137.69999999999999</v>
          </cell>
          <cell r="V17">
            <v>142</v>
          </cell>
          <cell r="W17">
            <v>154</v>
          </cell>
          <cell r="Y17">
            <v>157.69999999999999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 xml:space="preserve"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8" refreshError="1"/>
      <sheetData sheetId="29" refreshError="1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20.399999999999999</v>
          </cell>
          <cell r="H9">
            <v>20.399999999999999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 xml:space="preserve"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 xml:space="preserve"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 xml:space="preserve"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 xml:space="preserve">   Source:  Ministry of Statistics.</v>
          </cell>
        </row>
        <row r="19">
          <cell r="A19" t="str">
            <v xml:space="preserve">   1/  Data for Yerevan only.</v>
          </cell>
        </row>
        <row r="20">
          <cell r="A20" t="str">
            <v xml:space="preserve">   2/  Tariff for households.</v>
          </cell>
        </row>
        <row r="23">
          <cell r="A23" t="str">
            <v>Q:\data\us\arm\rep\97armred\realred2.xls</v>
          </cell>
        </row>
      </sheetData>
      <sheetData sheetId="30" refreshError="1"/>
      <sheetData sheetId="31" refreshError="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 xml:space="preserve"> </v>
          </cell>
        </row>
        <row r="8">
          <cell r="A8" t="str">
            <v>Population (in millions)</v>
          </cell>
          <cell r="D8">
            <v>3.7534000000000001</v>
          </cell>
          <cell r="E8">
            <v>3.7664</v>
          </cell>
          <cell r="F8">
            <v>3.7806999999999999</v>
          </cell>
          <cell r="G8">
            <v>3.7911999999999999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 xml:space="preserve">... </v>
          </cell>
          <cell r="N9">
            <v>1335</v>
          </cell>
        </row>
        <row r="10">
          <cell r="A10" t="str">
            <v xml:space="preserve">   Of which:</v>
          </cell>
        </row>
        <row r="11">
          <cell r="A11" t="str">
            <v xml:space="preserve">      Industry</v>
          </cell>
          <cell r="D11">
            <v>355.2</v>
          </cell>
          <cell r="E11">
            <v>302.89999999999998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 xml:space="preserve"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 xml:space="preserve"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 xml:space="preserve"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 xml:space="preserve"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 xml:space="preserve"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131.69999999999999</v>
          </cell>
          <cell r="F18">
            <v>159.30000000000001</v>
          </cell>
          <cell r="G18">
            <v>174.4</v>
          </cell>
          <cell r="H18">
            <v>133.80000000000001</v>
          </cell>
          <cell r="J18">
            <v>133.30000000000001</v>
          </cell>
          <cell r="K18" t="str">
            <v>...</v>
          </cell>
          <cell r="N18">
            <v>144.69999999999999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9.3000000000000007</v>
          </cell>
          <cell r="G19">
            <v>10.8</v>
          </cell>
          <cell r="H19">
            <v>9.3000000000000007</v>
          </cell>
          <cell r="J19">
            <v>11.2</v>
          </cell>
          <cell r="K19" t="str">
            <v>...</v>
          </cell>
          <cell r="N19">
            <v>9.8000000000000007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1.1000000000000001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 xml:space="preserve">Minimum monthly wage in drams </v>
          </cell>
          <cell r="D23">
            <v>185.08333333333334</v>
          </cell>
          <cell r="E23">
            <v>487.91666666666669</v>
          </cell>
          <cell r="F23">
            <v>756.66666666666663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157.27253510810661</v>
          </cell>
          <cell r="N24">
            <v>796.03779543978635</v>
          </cell>
          <cell r="O24">
            <v>792.82178530147337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9428.5833333333339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170.35602631321731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 xml:space="preserve">Average monthly dollar wage  </v>
          </cell>
          <cell r="D27">
            <v>6.3532387111337298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33.669688428202171</v>
          </cell>
        </row>
        <row r="29">
          <cell r="A29" t="str">
            <v xml:space="preserve">Employment in agricultural households (in thousands) </v>
          </cell>
          <cell r="D29">
            <v>461.7</v>
          </cell>
          <cell r="E29">
            <v>534.70000000000005</v>
          </cell>
          <cell r="F29">
            <v>572</v>
          </cell>
          <cell r="G29">
            <v>555.29999999999995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 xml:space="preserve">    Source: Ministry of Statistics.</v>
          </cell>
        </row>
        <row r="34">
          <cell r="A34" t="str">
            <v xml:space="preserve">    1/  Data cover only the public sector, including budgetary organizations and state-owned enterprises.  Wage data are annual average.</v>
          </cell>
        </row>
        <row r="35">
          <cell r="A35" t="str">
            <v xml:space="preserve">    2/  At the end of period.</v>
          </cell>
        </row>
        <row r="36">
          <cell r="A36" t="str">
            <v xml:space="preserve">    3/  Using the average annual officially registered number of unemployed.</v>
          </cell>
        </row>
        <row r="37">
          <cell r="A37" t="str">
            <v xml:space="preserve">    4/  Annual average, Jan 1995 = 100.  Figures were calculated by the staff through deflating nominal wage with CPI.</v>
          </cell>
        </row>
      </sheetData>
      <sheetData sheetId="32" refreshError="1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9428.5833333333339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9090.3959390862947</v>
          </cell>
          <cell r="D11">
            <v>12948.018537869113</v>
          </cell>
          <cell r="E11">
            <v>16539.490557427689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3564.4778341793572</v>
          </cell>
          <cell r="D12">
            <v>6329.5099075041608</v>
          </cell>
          <cell r="E12">
            <v>8237.7397149677054</v>
          </cell>
          <cell r="F12">
            <v>10718.069830596147</v>
          </cell>
        </row>
        <row r="13">
          <cell r="A13" t="str">
            <v xml:space="preserve">  Of which:</v>
          </cell>
        </row>
        <row r="14">
          <cell r="A14" t="str">
            <v xml:space="preserve">    Budgetary sphere</v>
          </cell>
          <cell r="B14">
            <v>1015.404796511628</v>
          </cell>
          <cell r="C14">
            <v>3341.8337281443883</v>
          </cell>
          <cell r="D14">
            <v>5605.9184082201327</v>
          </cell>
          <cell r="E14">
            <v>7269.6945099691093</v>
          </cell>
          <cell r="F14">
            <v>9986.2413897150745</v>
          </cell>
        </row>
        <row r="15">
          <cell r="A15" t="str">
            <v xml:space="preserve">    </v>
          </cell>
        </row>
        <row r="16">
          <cell r="A16" t="str">
            <v>By branch</v>
          </cell>
        </row>
        <row r="17">
          <cell r="A17" t="str">
            <v xml:space="preserve"> Industry</v>
          </cell>
          <cell r="B17">
            <v>3486.2623546511627</v>
          </cell>
          <cell r="C17">
            <v>8148.7742808798648</v>
          </cell>
          <cell r="D17">
            <v>13505.216833081777</v>
          </cell>
          <cell r="E17">
            <v>16372.076839370962</v>
          </cell>
          <cell r="F17">
            <v>21747.769903875171</v>
          </cell>
        </row>
        <row r="18">
          <cell r="A18" t="str">
            <v xml:space="preserve"> Agriculture</v>
          </cell>
          <cell r="B18">
            <v>1194.2478197674418</v>
          </cell>
          <cell r="C18">
            <v>6169.9569091934572</v>
          </cell>
          <cell r="D18">
            <v>8873.5744223847669</v>
          </cell>
          <cell r="E18">
            <v>8257.4354465037904</v>
          </cell>
          <cell r="F18">
            <v>10718.069830596147</v>
          </cell>
        </row>
        <row r="19">
          <cell r="A19" t="str">
            <v xml:space="preserve"> Forestry</v>
          </cell>
          <cell r="B19">
            <v>1377.797238372093</v>
          </cell>
          <cell r="C19">
            <v>4130.3196841511563</v>
          </cell>
          <cell r="D19">
            <v>5661.7477069546039</v>
          </cell>
          <cell r="E19">
            <v>7158.4136267902268</v>
          </cell>
          <cell r="F19">
            <v>8311.4801500064659</v>
          </cell>
        </row>
        <row r="20">
          <cell r="A20" t="str">
            <v xml:space="preserve"> Transport</v>
          </cell>
          <cell r="B20">
            <v>5553.5465116279074</v>
          </cell>
          <cell r="C20">
            <v>10232.940327129159</v>
          </cell>
          <cell r="D20">
            <v>16723.611701304231</v>
          </cell>
          <cell r="E20">
            <v>25851.632427688848</v>
          </cell>
          <cell r="F20">
            <v>30568.916289495239</v>
          </cell>
        </row>
        <row r="21">
          <cell r="A21" t="str">
            <v xml:space="preserve"> Communications</v>
          </cell>
          <cell r="B21">
            <v>3401.547238372093</v>
          </cell>
          <cell r="C21">
            <v>11367.882233502538</v>
          </cell>
          <cell r="D21">
            <v>17177.908936104341</v>
          </cell>
          <cell r="E21">
            <v>15893.470563044088</v>
          </cell>
          <cell r="F21">
            <v>30936.841027630504</v>
          </cell>
        </row>
        <row r="22">
          <cell r="A22" t="str">
            <v xml:space="preserve"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 xml:space="preserve"> Trade</v>
          </cell>
          <cell r="B23">
            <v>1677.8299418604652</v>
          </cell>
          <cell r="C23">
            <v>4994.8304568527919</v>
          </cell>
          <cell r="D23">
            <v>6407.2330488796006</v>
          </cell>
          <cell r="E23">
            <v>8798.0832771693331</v>
          </cell>
          <cell r="F23">
            <v>10041.530626320102</v>
          </cell>
        </row>
        <row r="24">
          <cell r="A24" t="str">
            <v xml:space="preserve"> Information and computer services</v>
          </cell>
          <cell r="B24">
            <v>1318.9672965116279</v>
          </cell>
          <cell r="C24">
            <v>5102.3512690355328</v>
          </cell>
          <cell r="D24">
            <v>9195.4139092070127</v>
          </cell>
          <cell r="E24">
            <v>10188.601923616961</v>
          </cell>
          <cell r="F24">
            <v>15787.590197853358</v>
          </cell>
        </row>
        <row r="25">
          <cell r="A25" t="str">
            <v xml:space="preserve"> Other material branches</v>
          </cell>
          <cell r="B25">
            <v>1050.702761627907</v>
          </cell>
          <cell r="C25">
            <v>3775.1751833051326</v>
          </cell>
          <cell r="D25">
            <v>7465.8003405704558</v>
          </cell>
          <cell r="E25">
            <v>11771.153952541421</v>
          </cell>
          <cell r="F25">
            <v>14790.373421268159</v>
          </cell>
        </row>
        <row r="26">
          <cell r="A26" t="str">
            <v xml:space="preserve"> Communal services</v>
          </cell>
          <cell r="B26">
            <v>1428.390988372093</v>
          </cell>
          <cell r="C26">
            <v>5951.6570783981952</v>
          </cell>
          <cell r="D26">
            <v>9690.2147528929145</v>
          </cell>
          <cell r="E26">
            <v>10624.862377141251</v>
          </cell>
          <cell r="F26">
            <v>16604.865640760381</v>
          </cell>
        </row>
        <row r="27">
          <cell r="A27" t="str">
            <v xml:space="preserve"> Health</v>
          </cell>
          <cell r="B27">
            <v>1038.9367732558139</v>
          </cell>
          <cell r="C27">
            <v>3817.5318668922732</v>
          </cell>
          <cell r="D27">
            <v>5551.1838016177098</v>
          </cell>
          <cell r="E27">
            <v>6928.9583543948329</v>
          </cell>
          <cell r="F27">
            <v>8999.0772016035189</v>
          </cell>
        </row>
        <row r="28">
          <cell r="A28" t="str">
            <v xml:space="preserve"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 xml:space="preserve"> Education, culture and art</v>
          </cell>
          <cell r="B29">
            <v>857.74055232558146</v>
          </cell>
          <cell r="C29">
            <v>2915.0086858432037</v>
          </cell>
          <cell r="D29">
            <v>4336.0755350439258</v>
          </cell>
          <cell r="E29">
            <v>6503.5305532153889</v>
          </cell>
          <cell r="F29">
            <v>7710.3353592827289</v>
          </cell>
        </row>
        <row r="30">
          <cell r="A30" t="str">
            <v xml:space="preserve"> Science</v>
          </cell>
          <cell r="B30">
            <v>1799.0196220930234</v>
          </cell>
          <cell r="C30">
            <v>5582.393683023125</v>
          </cell>
          <cell r="D30">
            <v>8854.9646561399441</v>
          </cell>
          <cell r="E30">
            <v>9923.6943344566134</v>
          </cell>
          <cell r="F30">
            <v>13043.233544549335</v>
          </cell>
        </row>
        <row r="31">
          <cell r="A31" t="str">
            <v xml:space="preserve"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 xml:space="preserve"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1.0946921320484539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 xml:space="preserve">  of which:</v>
          </cell>
        </row>
        <row r="39">
          <cell r="A39" t="str">
            <v xml:space="preserve"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 xml:space="preserve">    </v>
          </cell>
        </row>
        <row r="41">
          <cell r="A41" t="str">
            <v>By branch:</v>
          </cell>
        </row>
        <row r="43">
          <cell r="A43" t="str">
            <v xml:space="preserve"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 xml:space="preserve"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 xml:space="preserve"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 xml:space="preserve"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 xml:space="preserve"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 xml:space="preserve"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 xml:space="preserve"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 xml:space="preserve"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 xml:space="preserve"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 xml:space="preserve"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 xml:space="preserve"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 xml:space="preserve"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 xml:space="preserve"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 xml:space="preserve"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 xml:space="preserve"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 xml:space="preserve">    Sources:  Ministry of Statistics; and Fund staff estimates.</v>
          </cell>
        </row>
        <row r="62">
          <cell r="A62" t="str">
            <v xml:space="preserve">    1/  Budgetary and non-budgetary state sectors only.  Average wages of all sectors  are simple average of monthly series provided by the authorities.  </v>
          </cell>
        </row>
        <row r="63">
          <cell r="A63" t="str">
            <v xml:space="preserve">    Sectoral wages are adjusted based on the ratio between average wages from the monthly series and annual wages provided by the authorities.</v>
          </cell>
        </row>
      </sheetData>
      <sheetData sheetId="33" refreshError="1"/>
      <sheetData sheetId="34" refreshError="1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646.70000000000005</v>
          </cell>
          <cell r="G15">
            <v>514.83000000000004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855.76599999999996</v>
          </cell>
          <cell r="H16">
            <v>911.9</v>
          </cell>
        </row>
        <row r="18">
          <cell r="A18" t="str">
            <v xml:space="preserve"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 xml:space="preserve">  </v>
          </cell>
          <cell r="B19" t="str">
            <v>Industry</v>
          </cell>
          <cell r="D19">
            <v>355</v>
          </cell>
          <cell r="E19">
            <v>302.89999999999998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 xml:space="preserve"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 xml:space="preserve"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564.20000000000005</v>
          </cell>
          <cell r="H21">
            <v>556</v>
          </cell>
        </row>
        <row r="22">
          <cell r="A22" t="str">
            <v xml:space="preserve">  </v>
          </cell>
          <cell r="B22" t="str">
            <v>Forestry</v>
          </cell>
          <cell r="D22">
            <v>2</v>
          </cell>
          <cell r="E22">
            <v>2.2999999999999998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 xml:space="preserve"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 xml:space="preserve"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 xml:space="preserve"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 xml:space="preserve">  </v>
          </cell>
        </row>
        <row r="27">
          <cell r="A27" t="str">
            <v xml:space="preserve"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 xml:space="preserve"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161.30000000000001</v>
          </cell>
          <cell r="H28">
            <v>158.6</v>
          </cell>
        </row>
        <row r="29">
          <cell r="A29" t="str">
            <v xml:space="preserve"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 xml:space="preserve"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 xml:space="preserve"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 xml:space="preserve"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 xml:space="preserve"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4.5999999999999996</v>
          </cell>
        </row>
        <row r="34">
          <cell r="A34" t="str">
            <v xml:space="preserve"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37.562491062282398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62.437508937717602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6.6499372647427846</v>
          </cell>
          <cell r="E39">
            <v>6.7003792667509483</v>
          </cell>
          <cell r="F39">
            <v>9.3400694663719612</v>
          </cell>
          <cell r="G39">
            <v>10.8</v>
          </cell>
          <cell r="H39">
            <v>9.3000000000000007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5.0863723608445301</v>
          </cell>
          <cell r="F40">
            <v>7.0161290322580641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 xml:space="preserve"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 xml:space="preserve"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 refreshError="1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 xml:space="preserve"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302.89999999999998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 xml:space="preserve"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134.30000000000001</v>
          </cell>
          <cell r="F19">
            <v>131.80000000000001</v>
          </cell>
        </row>
        <row r="20">
          <cell r="A20" t="str">
            <v>Culture and art</v>
          </cell>
          <cell r="B20">
            <v>34</v>
          </cell>
          <cell r="C20">
            <v>32.700000000000003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4.5999999999999996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6" refreshError="1"/>
      <sheetData sheetId="37" refreshError="1"/>
      <sheetData sheetId="38" refreshError="1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138.80000000000001</v>
          </cell>
          <cell r="J10">
            <v>134.69999999999999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16.707999999999998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5.3684570234355373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 xml:space="preserve">Subsidies </v>
          </cell>
          <cell r="B9">
            <v>37.471611730236084</v>
          </cell>
          <cell r="C9">
            <v>4.360685846152295</v>
          </cell>
          <cell r="D9">
            <v>0.62829587334967008</v>
          </cell>
          <cell r="E9">
            <v>2.5865002996697379</v>
          </cell>
          <cell r="F9">
            <v>0.5783719623569028</v>
          </cell>
        </row>
        <row r="10">
          <cell r="A10" t="str">
            <v>Interest</v>
          </cell>
          <cell r="B10">
            <v>5.6787454195039864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9.7256505944862024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9.3488258226221781</v>
          </cell>
          <cell r="E11">
            <v>9.1979111869832657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3.9647135407754579</v>
          </cell>
          <cell r="E12">
            <v>3.4131287893066027</v>
          </cell>
          <cell r="F12">
            <v>3.8944159938396958</v>
          </cell>
        </row>
        <row r="13">
          <cell r="A13" t="str">
            <v xml:space="preserve"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8.8718843224901214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0.38538760651419751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2.0577385862219062</v>
          </cell>
          <cell r="E16">
            <v>4.8324147027687196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41.769707360327402</v>
          </cell>
          <cell r="D17">
            <v>46.754935381597555</v>
          </cell>
          <cell r="E17">
            <v>45.294205169114299</v>
          </cell>
          <cell r="F17">
            <v>48.143856914320367</v>
          </cell>
        </row>
        <row r="18">
          <cell r="A18" t="str">
            <v>Health and education</v>
          </cell>
          <cell r="B18">
            <v>6.1293652509802774</v>
          </cell>
          <cell r="C18">
            <v>11.413623261714788</v>
          </cell>
          <cell r="D18">
            <v>7.4957311385601644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33.682662974224357</v>
          </cell>
          <cell r="C19">
            <v>30.356084098612612</v>
          </cell>
          <cell r="D19">
            <v>39.259204243037388</v>
          </cell>
          <cell r="E19">
            <v>38.347728886880631</v>
          </cell>
          <cell r="F19">
            <v>37.539824788615341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77.664552658924052</v>
          </cell>
          <cell r="C22">
            <v>74.809232766554032</v>
          </cell>
          <cell r="D22">
            <v>74.841954111359684</v>
          </cell>
          <cell r="E22">
            <v>83.788044493948462</v>
          </cell>
          <cell r="F22">
            <v>76.815330531269993</v>
          </cell>
        </row>
        <row r="25">
          <cell r="A25" t="str">
            <v>Source:  Ministry of Finance and Economy.</v>
          </cell>
        </row>
      </sheetData>
      <sheetData sheetId="74" refreshError="1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 xml:space="preserve"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25.608710673360129</v>
          </cell>
          <cell r="D9">
            <v>25.302672885678351</v>
          </cell>
          <cell r="E9">
            <v>30.083596862083951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43.846391094499992</v>
          </cell>
          <cell r="C11">
            <v>35.915038718350523</v>
          </cell>
          <cell r="D11">
            <v>19.707223727538025</v>
          </cell>
          <cell r="E11">
            <v>12.293962200979641</v>
          </cell>
          <cell r="F11">
            <v>7.5728555788692811</v>
          </cell>
        </row>
        <row r="12">
          <cell r="A12" t="str">
            <v>Personal income tax</v>
          </cell>
          <cell r="B12">
            <v>9.3136742248343243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9.3914899367007116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2.2804014818764871</v>
          </cell>
          <cell r="E13">
            <v>2.0473743857934221</v>
          </cell>
          <cell r="F13">
            <v>0.85811743671857765</v>
          </cell>
        </row>
        <row r="14">
          <cell r="A14" t="str">
            <v>Customs duties</v>
          </cell>
          <cell r="B14">
            <v>3.2278999269158599</v>
          </cell>
          <cell r="C14">
            <v>4.0734410262537235</v>
          </cell>
          <cell r="D14">
            <v>6.9073942891057367</v>
          </cell>
          <cell r="E14">
            <v>8.1070272648729151</v>
          </cell>
          <cell r="F14">
            <v>6.5451228260322942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6.1464560331664062</v>
          </cell>
          <cell r="C16">
            <v>1.3542619979336972</v>
          </cell>
          <cell r="D16">
            <v>3.5532876093729988</v>
          </cell>
          <cell r="E16">
            <v>3.7904961771506871</v>
          </cell>
          <cell r="F16">
            <v>7.4624086254911361</v>
          </cell>
        </row>
        <row r="17">
          <cell r="A17" t="str">
            <v>Presumptive income tax</v>
          </cell>
          <cell r="C17">
            <v>0.20915824190309321</v>
          </cell>
          <cell r="D17">
            <v>0.5757734496905984</v>
          </cell>
          <cell r="E17">
            <v>0.47638443690066662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0.31524209840789952</v>
          </cell>
          <cell r="D18">
            <v>0.71474919352034871</v>
          </cell>
          <cell r="E18">
            <v>0.78736929895321361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47.203429181622852</v>
          </cell>
          <cell r="C21">
            <v>64.003252435698371</v>
          </cell>
          <cell r="D21">
            <v>72.938741913321252</v>
          </cell>
          <cell r="E21">
            <v>82.507842880042986</v>
          </cell>
          <cell r="F21">
            <v>82.123365209937376</v>
          </cell>
        </row>
        <row r="24">
          <cell r="A24" t="str">
            <v xml:space="preserve">   Source:  Ministry of Finance and Economy.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C5" t="str">
            <v xml:space="preserve"> 1992</v>
          </cell>
          <cell r="E5" t="str">
            <v xml:space="preserve"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 xml:space="preserve"> </v>
          </cell>
          <cell r="C6" t="str">
            <v>Q4</v>
          </cell>
          <cell r="E6" t="str">
            <v xml:space="preserve"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 xml:space="preserve"> Stocks</v>
          </cell>
        </row>
        <row r="11">
          <cell r="A11" t="str">
            <v xml:space="preserve">Net foreign assets (convertible currencies) </v>
          </cell>
          <cell r="C11">
            <v>2.7869999999999999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11503.958000000001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 xml:space="preserve">  General government</v>
          </cell>
          <cell r="C14">
            <v>64.614500000000007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 xml:space="preserve"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 xml:space="preserve"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 xml:space="preserve"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 xml:space="preserve">  Banks</v>
          </cell>
          <cell r="C18">
            <v>77.132999999999996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 xml:space="preserve">  Other items, net </v>
          </cell>
          <cell r="C19">
            <v>33.582500000000003</v>
          </cell>
          <cell r="E19">
            <v>-301.66000000000003</v>
          </cell>
          <cell r="F19">
            <v>-10.041999999999462</v>
          </cell>
          <cell r="G19">
            <v>742.46096522689368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 xml:space="preserve">Reserve money </v>
          </cell>
          <cell r="C21">
            <v>126.67149999999999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 xml:space="preserve"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 xml:space="preserve">  Required reserves </v>
          </cell>
          <cell r="C23">
            <v>3.5914999999999999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 xml:space="preserve"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 xml:space="preserve"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 xml:space="preserve">Net foreign assets (convertible currencies) </v>
          </cell>
          <cell r="C29">
            <v>2.7869999999999999</v>
          </cell>
          <cell r="E29">
            <v>154.71299999999999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3220.5029652268931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 xml:space="preserve">  General government</v>
          </cell>
          <cell r="C32">
            <v>64.254000000000005</v>
          </cell>
          <cell r="E32">
            <v>1248.3855000000001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 xml:space="preserve">    Republican government</v>
          </cell>
          <cell r="C33" t="str">
            <v xml:space="preserve">             ...</v>
          </cell>
          <cell r="E33" t="str">
            <v xml:space="preserve"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 xml:space="preserve">    Local government</v>
          </cell>
          <cell r="C34" t="str">
            <v xml:space="preserve">             ...</v>
          </cell>
          <cell r="E34" t="str">
            <v xml:space="preserve"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 xml:space="preserve">    Pension and employment fund</v>
          </cell>
          <cell r="C35" t="str">
            <v xml:space="preserve">             ...</v>
          </cell>
          <cell r="E35" t="str">
            <v xml:space="preserve"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 xml:space="preserve">  Banks</v>
          </cell>
          <cell r="C36">
            <v>61.191499999999991</v>
          </cell>
          <cell r="E36">
            <v>343.86700000000002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 xml:space="preserve">  Other items, net </v>
          </cell>
          <cell r="C37">
            <v>28.198000000000004</v>
          </cell>
          <cell r="E37">
            <v>-335.24250000000001</v>
          </cell>
          <cell r="F37">
            <v>291.61800000000056</v>
          </cell>
          <cell r="G37">
            <v>752.50296522689314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97.267499999999998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 xml:space="preserve"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 xml:space="preserve">  Required reserves </v>
          </cell>
          <cell r="C41">
            <v>3.2025000000000001</v>
          </cell>
          <cell r="E41">
            <v>54.958500000000001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 xml:space="preserve">  Correspondent accounts </v>
          </cell>
          <cell r="C42">
            <v>29</v>
          </cell>
          <cell r="E42">
            <v>257.64999999999998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 xml:space="preserve">  Other accounts</v>
          </cell>
          <cell r="C43" t="str">
            <v xml:space="preserve">             ...</v>
          </cell>
          <cell r="E43" t="str">
            <v xml:space="preserve">          ...</v>
          </cell>
          <cell r="F43" t="str">
            <v xml:space="preserve"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0" refreshError="1"/>
      <sheetData sheetId="81" refreshError="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 xml:space="preserve"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 xml:space="preserve"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17420.957999999999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 xml:space="preserve"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 xml:space="preserve"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 xml:space="preserve"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 xml:space="preserve"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 xml:space="preserve"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 xml:space="preserve"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 xml:space="preserve"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 xml:space="preserve"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 xml:space="preserve"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 xml:space="preserve"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 xml:space="preserve"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 xml:space="preserve"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 xml:space="preserve">Net foreign assets (convertible currencies) </v>
          </cell>
          <cell r="B30">
            <v>4905.5419999999995</v>
          </cell>
          <cell r="C30">
            <v>8387.9580000000005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8008.0420000000013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 xml:space="preserve"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 xml:space="preserve"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 xml:space="preserve"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 xml:space="preserve"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 xml:space="preserve"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 xml:space="preserve"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 xml:space="preserve"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 xml:space="preserve"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 xml:space="preserve"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 xml:space="preserve">  Currency in circulation</v>
          </cell>
          <cell r="B43">
            <v>9044.7199999999993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 xml:space="preserve"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 xml:space="preserve"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 xml:space="preserve">  Money multiplier</v>
          </cell>
          <cell r="B48">
            <v>1.6079805877595039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1.3841936209824259</v>
          </cell>
          <cell r="I48">
            <v>1.3896735905044511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1.7740671260610339</v>
          </cell>
          <cell r="P48">
            <v>1.9290840850727595</v>
          </cell>
          <cell r="Q48">
            <v>2.1206939962004165</v>
          </cell>
        </row>
        <row r="49">
          <cell r="A49" t="str">
            <v xml:space="preserve">  Velocity</v>
          </cell>
          <cell r="B49">
            <v>19.230549966465482</v>
          </cell>
          <cell r="C49">
            <v>14.636191990460119</v>
          </cell>
          <cell r="D49">
            <v>13.75587227678689</v>
          </cell>
          <cell r="F49">
            <v>12.880848834716931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2" refreshError="1"/>
      <sheetData sheetId="83" refreshError="1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 xml:space="preserve"> (Annualized interest rates)</v>
          </cell>
        </row>
        <row r="4">
          <cell r="A4" t="str">
            <v xml:space="preserve"> </v>
          </cell>
        </row>
        <row r="5">
          <cell r="A5" t="str">
            <v xml:space="preserve"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 xml:space="preserve"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 xml:space="preserve"> </v>
          </cell>
        </row>
        <row r="9">
          <cell r="A9" t="str">
            <v>Dram</v>
          </cell>
        </row>
        <row r="10">
          <cell r="A10" t="str">
            <v xml:space="preserve">  One-month</v>
          </cell>
        </row>
        <row r="11">
          <cell r="A11" t="str">
            <v xml:space="preserve">      Deposit</v>
          </cell>
          <cell r="B11">
            <v>63.994544247461562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23.701783556953249</v>
          </cell>
          <cell r="M11">
            <v>22.11979602075802</v>
          </cell>
          <cell r="N11">
            <v>26.459286281399706</v>
          </cell>
          <cell r="O11">
            <v>27.192229056328209</v>
          </cell>
          <cell r="Q11">
            <v>27.442792230887967</v>
          </cell>
          <cell r="R11">
            <v>31.24697549240798</v>
          </cell>
        </row>
        <row r="12">
          <cell r="A12" t="str">
            <v xml:space="preserve"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93.939860108963728</v>
          </cell>
          <cell r="G12">
            <v>73.826809771922242</v>
          </cell>
          <cell r="H12">
            <v>62.680353453445782</v>
          </cell>
          <cell r="I12">
            <v>76.628967996783089</v>
          </cell>
          <cell r="J12">
            <v>85.424800449268943</v>
          </cell>
          <cell r="L12">
            <v>66.315485606994457</v>
          </cell>
          <cell r="M12">
            <v>69.756263985122487</v>
          </cell>
          <cell r="N12">
            <v>82.485175133724582</v>
          </cell>
          <cell r="O12">
            <v>81.237846770000857</v>
          </cell>
          <cell r="Q12">
            <v>69.544677228813995</v>
          </cell>
          <cell r="R12">
            <v>77.670239048352713</v>
          </cell>
        </row>
        <row r="13">
          <cell r="A13" t="str">
            <v xml:space="preserve">  Three-month</v>
          </cell>
        </row>
        <row r="14">
          <cell r="A14" t="str">
            <v xml:space="preserve">      Deposit</v>
          </cell>
          <cell r="B14">
            <v>79.508078753906219</v>
          </cell>
          <cell r="C14">
            <v>42.849243261969171</v>
          </cell>
          <cell r="D14">
            <v>29.009402930687855</v>
          </cell>
          <cell r="E14">
            <v>23.647783688506241</v>
          </cell>
          <cell r="G14">
            <v>38.687906023183238</v>
          </cell>
          <cell r="H14">
            <v>26.101538078039589</v>
          </cell>
          <cell r="I14">
            <v>39.944160922469926</v>
          </cell>
          <cell r="J14">
            <v>40.20102202486968</v>
          </cell>
          <cell r="L14">
            <v>8.3448300202117807</v>
          </cell>
          <cell r="M14">
            <v>41.451078747118999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35.842995669725262</v>
          </cell>
        </row>
        <row r="15">
          <cell r="A15" t="str">
            <v xml:space="preserve">      Loan</v>
          </cell>
          <cell r="B15">
            <v>164.26566406249995</v>
          </cell>
          <cell r="C15">
            <v>97.267998559285161</v>
          </cell>
          <cell r="D15">
            <v>93.434537862208586</v>
          </cell>
          <cell r="E15">
            <v>82.629885253906281</v>
          </cell>
          <cell r="G15">
            <v>84.016967639900869</v>
          </cell>
          <cell r="H15">
            <v>84.282556459528564</v>
          </cell>
          <cell r="I15">
            <v>74.037253385257557</v>
          </cell>
          <cell r="J15">
            <v>63.047360999999924</v>
          </cell>
          <cell r="L15">
            <v>66.073479468252344</v>
          </cell>
          <cell r="M15">
            <v>48.389579593222095</v>
          </cell>
          <cell r="N15">
            <v>50.932441637463668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 xml:space="preserve">  Six-month</v>
          </cell>
        </row>
        <row r="17">
          <cell r="A17" t="str">
            <v xml:space="preserve">      Deposit</v>
          </cell>
          <cell r="B17">
            <v>47.015625</v>
          </cell>
          <cell r="C17">
            <v>37.358399999999989</v>
          </cell>
          <cell r="D17">
            <v>37.124100000000013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42.329105147742972</v>
          </cell>
          <cell r="L17">
            <v>37.828929853522773</v>
          </cell>
          <cell r="M17">
            <v>37.358032412184983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 xml:space="preserve">      Loan</v>
          </cell>
          <cell r="B18">
            <v>99.656900000000007</v>
          </cell>
          <cell r="C18">
            <v>66.41</v>
          </cell>
          <cell r="D18">
            <v>48.596099999999964</v>
          </cell>
          <cell r="E18">
            <v>63.456224999999989</v>
          </cell>
          <cell r="G18">
            <v>53.406785451799507</v>
          </cell>
          <cell r="H18">
            <v>57.728007229310727</v>
          </cell>
          <cell r="I18">
            <v>68.139033561211775</v>
          </cell>
          <cell r="J18">
            <v>62.894236266021665</v>
          </cell>
          <cell r="L18">
            <v>65.717472860046968</v>
          </cell>
          <cell r="M18">
            <v>55.047389527856218</v>
          </cell>
          <cell r="N18">
            <v>56.754484858864139</v>
          </cell>
          <cell r="O18">
            <v>56.126137304364242</v>
          </cell>
          <cell r="Q18">
            <v>53.545848384667337</v>
          </cell>
          <cell r="R18">
            <v>41.108186776298503</v>
          </cell>
        </row>
        <row r="20">
          <cell r="A20" t="str">
            <v>U.S. Dollars</v>
          </cell>
        </row>
        <row r="21">
          <cell r="A21" t="str">
            <v xml:space="preserve">  One-month</v>
          </cell>
        </row>
        <row r="22">
          <cell r="A22" t="str">
            <v xml:space="preserve">      Deposit</v>
          </cell>
          <cell r="B22">
            <v>53.163542951689678</v>
          </cell>
          <cell r="C22">
            <v>30.477325178006787</v>
          </cell>
          <cell r="D22">
            <v>27.572218672216398</v>
          </cell>
          <cell r="E22">
            <v>32.922799578491578</v>
          </cell>
          <cell r="G22">
            <v>32.55918701409697</v>
          </cell>
          <cell r="H22">
            <v>32.158743364450103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14.326220013954361</v>
          </cell>
        </row>
        <row r="23">
          <cell r="A23" t="str">
            <v xml:space="preserve">      Loan</v>
          </cell>
          <cell r="B23">
            <v>77.036855060453306</v>
          </cell>
          <cell r="C23">
            <v>53.607584322064497</v>
          </cell>
          <cell r="D23">
            <v>117.14599232503633</v>
          </cell>
          <cell r="E23">
            <v>54.350276394461531</v>
          </cell>
          <cell r="G23">
            <v>67.792379357986789</v>
          </cell>
          <cell r="H23">
            <v>63.209413272292593</v>
          </cell>
          <cell r="I23">
            <v>90.120748575900762</v>
          </cell>
          <cell r="J23">
            <v>67.45882818350178</v>
          </cell>
          <cell r="L23">
            <v>59.561469416046762</v>
          </cell>
          <cell r="M23">
            <v>65.320738463659936</v>
          </cell>
          <cell r="N23">
            <v>56.53533295501132</v>
          </cell>
          <cell r="O23">
            <v>64.68050079972501</v>
          </cell>
          <cell r="Q23">
            <v>46.161031892961859</v>
          </cell>
          <cell r="R23">
            <v>55.92586385024407</v>
          </cell>
        </row>
        <row r="24">
          <cell r="A24" t="str">
            <v xml:space="preserve">  Three-month</v>
          </cell>
        </row>
        <row r="25">
          <cell r="A25" t="str">
            <v xml:space="preserve">      Deposit</v>
          </cell>
          <cell r="B25">
            <v>46.143981445006219</v>
          </cell>
          <cell r="C25">
            <v>39.739011042031677</v>
          </cell>
          <cell r="D25">
            <v>40.511759492431729</v>
          </cell>
          <cell r="E25">
            <v>37.173509086391611</v>
          </cell>
          <cell r="G25">
            <v>33.736163673694207</v>
          </cell>
          <cell r="H25">
            <v>24.510826959183674</v>
          </cell>
          <cell r="I25">
            <v>31.486170382440793</v>
          </cell>
          <cell r="J25">
            <v>27.966973348809731</v>
          </cell>
          <cell r="L25">
            <v>26.549612590347383</v>
          </cell>
          <cell r="M25">
            <v>24.012423585518718</v>
          </cell>
          <cell r="N25">
            <v>25.443568689236852</v>
          </cell>
          <cell r="O25">
            <v>23.293377355664411</v>
          </cell>
          <cell r="Q25">
            <v>26.371597845811333</v>
          </cell>
          <cell r="R25">
            <v>26.657491606343875</v>
          </cell>
        </row>
        <row r="26">
          <cell r="A26" t="str">
            <v xml:space="preserve">      Loan</v>
          </cell>
          <cell r="B26">
            <v>113.68648021526195</v>
          </cell>
          <cell r="C26">
            <v>99.273035699478058</v>
          </cell>
          <cell r="D26">
            <v>95.939739007583611</v>
          </cell>
          <cell r="E26">
            <v>65.368283393599967</v>
          </cell>
          <cell r="G26">
            <v>66.404200263627231</v>
          </cell>
          <cell r="H26">
            <v>51.807041000000041</v>
          </cell>
          <cell r="I26">
            <v>75.258088074762398</v>
          </cell>
          <cell r="J26">
            <v>63.271341665247085</v>
          </cell>
          <cell r="L26">
            <v>65.176039982810892</v>
          </cell>
          <cell r="M26">
            <v>65.481112546995135</v>
          </cell>
          <cell r="N26">
            <v>17.809110221748647</v>
          </cell>
          <cell r="O26">
            <v>50.67178768159053</v>
          </cell>
          <cell r="Q26">
            <v>51.660919449434431</v>
          </cell>
          <cell r="R26">
            <v>55.021088667416088</v>
          </cell>
        </row>
        <row r="27">
          <cell r="A27" t="str">
            <v xml:space="preserve">  Six-month</v>
          </cell>
        </row>
        <row r="28">
          <cell r="A28" t="str">
            <v xml:space="preserve"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28.188480959157602</v>
          </cell>
          <cell r="N28">
            <v>25.024323282981232</v>
          </cell>
          <cell r="O28">
            <v>25.081542098884114</v>
          </cell>
          <cell r="Q28">
            <v>24.888603593578161</v>
          </cell>
          <cell r="R28">
            <v>24.930447254091238</v>
          </cell>
        </row>
        <row r="29">
          <cell r="A29" t="str">
            <v xml:space="preserve">      Loan</v>
          </cell>
          <cell r="B29">
            <v>63.328399999999995</v>
          </cell>
          <cell r="C29">
            <v>53.140625</v>
          </cell>
          <cell r="D29">
            <v>57.502499999999998</v>
          </cell>
          <cell r="E29">
            <v>69.390224999999958</v>
          </cell>
          <cell r="G29">
            <v>50.872357271570088</v>
          </cell>
          <cell r="H29">
            <v>48.84</v>
          </cell>
          <cell r="I29">
            <v>50.89929628841643</v>
          </cell>
          <cell r="J29">
            <v>58.044637452536477</v>
          </cell>
          <cell r="L29">
            <v>55.098816486283454</v>
          </cell>
          <cell r="M29">
            <v>43.259083589143124</v>
          </cell>
          <cell r="N29">
            <v>43.900799213507689</v>
          </cell>
          <cell r="O29">
            <v>43.197924652600705</v>
          </cell>
          <cell r="Q29">
            <v>39.974148934273423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4" refreshError="1"/>
      <sheetData sheetId="85" refreshError="1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 xml:space="preserve"> (In millions of drams)</v>
          </cell>
        </row>
        <row r="9">
          <cell r="A9" t="str">
            <v>Treasury bills outstanding</v>
          </cell>
        </row>
        <row r="10">
          <cell r="A10" t="str">
            <v xml:space="preserve"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 xml:space="preserve"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 xml:space="preserve"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 xml:space="preserve"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 xml:space="preserve"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580.79999999999995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16639.099999999999</v>
          </cell>
          <cell r="M17">
            <v>19931.650000000001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20618.099999999999</v>
          </cell>
          <cell r="T17">
            <v>19814.099999999999</v>
          </cell>
          <cell r="U17">
            <v>20319.349999999999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 xml:space="preserve"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36.700000000000003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 xml:space="preserve"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38.214215102974833</v>
          </cell>
          <cell r="G22">
            <v>39.299999999999997</v>
          </cell>
          <cell r="H22">
            <v>57.4</v>
          </cell>
          <cell r="J22">
            <v>71.900000000000006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34.200000000000003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53.896666666666668</v>
          </cell>
        </row>
        <row r="23">
          <cell r="A23" t="str">
            <v xml:space="preserve"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39.799999999999997</v>
          </cell>
          <cell r="G23">
            <v>39.299999999999997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42.920447960618851</v>
          </cell>
          <cell r="R23">
            <v>62.146781150159747</v>
          </cell>
          <cell r="T23">
            <v>59.600497737556559</v>
          </cell>
          <cell r="U23">
            <v>55.282713738368912</v>
          </cell>
        </row>
        <row r="24">
          <cell r="A24" t="str">
            <v xml:space="preserve"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46.204999999999998</v>
          </cell>
          <cell r="M24">
            <v>49.3</v>
          </cell>
          <cell r="O24">
            <v>61.9</v>
          </cell>
          <cell r="P24">
            <v>34.299999999999997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58.312596021518829</v>
          </cell>
        </row>
        <row r="25">
          <cell r="A25" t="str">
            <v xml:space="preserve"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35.200000000000003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68.650000000000006</v>
          </cell>
        </row>
        <row r="27">
          <cell r="A27" t="str">
            <v>Weighted average interest rate</v>
          </cell>
          <cell r="B27">
            <v>37.630000000000003</v>
          </cell>
          <cell r="C27">
            <v>37.1</v>
          </cell>
          <cell r="E27">
            <v>37.750481540930984</v>
          </cell>
          <cell r="F27">
            <v>37.965030713170222</v>
          </cell>
          <cell r="G27">
            <v>36.803602305475508</v>
          </cell>
          <cell r="H27">
            <v>56.113565407956848</v>
          </cell>
          <cell r="J27">
            <v>74.142329726288992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61.455680301155468</v>
          </cell>
          <cell r="P27">
            <v>34.876923076923077</v>
          </cell>
          <cell r="Q27">
            <v>42.334369683391444</v>
          </cell>
          <cell r="R27">
            <v>57.751259377530374</v>
          </cell>
          <cell r="T27">
            <v>60.125191779154378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37.750481540930991</v>
          </cell>
          <cell r="F28">
            <v>37.965030713170208</v>
          </cell>
          <cell r="G28">
            <v>36.803602305475501</v>
          </cell>
          <cell r="H28">
            <v>56.113565407956841</v>
          </cell>
          <cell r="J28">
            <v>74.142329726289006</v>
          </cell>
          <cell r="K28">
            <v>54.066773424433293</v>
          </cell>
          <cell r="L28">
            <v>45.530731707317074</v>
          </cell>
          <cell r="M28">
            <v>47.530468202965757</v>
          </cell>
          <cell r="O28">
            <v>61.455680301155468</v>
          </cell>
          <cell r="P28">
            <v>34.87692307692307</v>
          </cell>
          <cell r="Q28">
            <v>42.334369683391436</v>
          </cell>
          <cell r="R28">
            <v>57.75125937753036</v>
          </cell>
          <cell r="T28">
            <v>60.125191779154363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 refreshError="1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-455.76181259999993</v>
          </cell>
          <cell r="E8">
            <v>-515.26845000000003</v>
          </cell>
        </row>
        <row r="10">
          <cell r="A10" t="str">
            <v xml:space="preserve">   Trade balance</v>
          </cell>
          <cell r="B10">
            <v>-402.97</v>
          </cell>
          <cell r="C10">
            <v>-469.171875</v>
          </cell>
          <cell r="D10">
            <v>-559.47353999999996</v>
          </cell>
          <cell r="E10">
            <v>-577.49599999999998</v>
          </cell>
        </row>
        <row r="11">
          <cell r="A11" t="str">
            <v xml:space="preserve">      Exports</v>
          </cell>
          <cell r="B11">
            <v>270.89999999999998</v>
          </cell>
          <cell r="C11">
            <v>290.45299999999997</v>
          </cell>
          <cell r="D11">
            <v>233.63499999999999</v>
          </cell>
          <cell r="E11">
            <v>228.87</v>
          </cell>
        </row>
        <row r="12">
          <cell r="A12" t="str">
            <v xml:space="preserve">      Imports</v>
          </cell>
          <cell r="B12">
            <v>-673.87</v>
          </cell>
          <cell r="C12">
            <v>-759.62487499999997</v>
          </cell>
          <cell r="D12">
            <v>-793.10853999999995</v>
          </cell>
          <cell r="E12">
            <v>-806.36599999999999</v>
          </cell>
        </row>
        <row r="13">
          <cell r="A13" t="str">
            <v xml:space="preserve">   Services (net)</v>
          </cell>
          <cell r="B13">
            <v>-14.096131595993995</v>
          </cell>
          <cell r="C13">
            <v>-6.0782651781219812</v>
          </cell>
          <cell r="D13">
            <v>35.915327399999967</v>
          </cell>
          <cell r="E13">
            <v>-2.4437000000000069</v>
          </cell>
        </row>
        <row r="14">
          <cell r="A14" t="str">
            <v xml:space="preserve">      Non-factor services</v>
          </cell>
          <cell r="B14">
            <v>-54.118818778991709</v>
          </cell>
          <cell r="C14">
            <v>-50.808265178121985</v>
          </cell>
          <cell r="D14">
            <v>-62.799672600000022</v>
          </cell>
          <cell r="E14">
            <v>-62.844300000000004</v>
          </cell>
        </row>
        <row r="15">
          <cell r="A15" t="str">
            <v xml:space="preserve">         Credit</v>
          </cell>
          <cell r="B15">
            <v>28.6</v>
          </cell>
          <cell r="C15">
            <v>77.709934821878022</v>
          </cell>
          <cell r="D15">
            <v>96.567727199999993</v>
          </cell>
          <cell r="E15">
            <v>130.7157</v>
          </cell>
        </row>
        <row r="16">
          <cell r="A16" t="str">
            <v xml:space="preserve">         Debit</v>
          </cell>
          <cell r="B16">
            <v>-82.718818778991704</v>
          </cell>
          <cell r="C16">
            <v>-128.51820000000001</v>
          </cell>
          <cell r="D16">
            <v>-159.36739980000002</v>
          </cell>
          <cell r="E16">
            <v>-193.56</v>
          </cell>
        </row>
        <row r="17">
          <cell r="A17" t="str">
            <v xml:space="preserve">      Interest (net)</v>
          </cell>
          <cell r="B17">
            <v>-13.477312817002293</v>
          </cell>
          <cell r="C17">
            <v>-7.33</v>
          </cell>
          <cell r="D17">
            <v>-14.364000000000001</v>
          </cell>
          <cell r="E17">
            <v>-2.855</v>
          </cell>
        </row>
        <row r="18">
          <cell r="A18" t="str">
            <v xml:space="preserve">      Other factor services</v>
          </cell>
          <cell r="B18">
            <v>53.5</v>
          </cell>
          <cell r="C18">
            <v>52.06</v>
          </cell>
          <cell r="D18">
            <v>113.07899999999999</v>
          </cell>
          <cell r="E18">
            <v>63.255600000000001</v>
          </cell>
        </row>
        <row r="19">
          <cell r="A19" t="str">
            <v xml:space="preserve">   Private transfers</v>
          </cell>
          <cell r="B19">
            <v>18.350000000000001</v>
          </cell>
          <cell r="C19">
            <v>67.489999999999995</v>
          </cell>
          <cell r="D19">
            <v>67.796400000000006</v>
          </cell>
          <cell r="E19">
            <v>64.671250000000001</v>
          </cell>
        </row>
        <row r="21">
          <cell r="A21" t="str">
            <v>Capital flows</v>
          </cell>
          <cell r="B21">
            <v>-24.844733999999999</v>
          </cell>
          <cell r="C21">
            <v>-36.414094618568704</v>
          </cell>
          <cell r="D21">
            <v>27.705301580233172</v>
          </cell>
          <cell r="E21">
            <v>199.23099999999999</v>
          </cell>
        </row>
        <row r="22">
          <cell r="A22" t="str">
            <v xml:space="preserve"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-21.597999999999999</v>
          </cell>
        </row>
        <row r="23">
          <cell r="A23" t="str">
            <v xml:space="preserve"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-423.56086559599402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-76.314833298609969</v>
          </cell>
          <cell r="C27">
            <v>-61.126087746402071</v>
          </cell>
          <cell r="D27">
            <v>-82.587755428555297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510.64426644832201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 xml:space="preserve">   IMF (net)</v>
          </cell>
          <cell r="B32">
            <v>45.836024515328731</v>
          </cell>
          <cell r="C32">
            <v>49.231500817326541</v>
          </cell>
          <cell r="D32">
            <v>23.326053300895719</v>
          </cell>
          <cell r="E32">
            <v>51.557392371799999</v>
          </cell>
        </row>
        <row r="33">
          <cell r="A33" t="str">
            <v xml:space="preserve">   World Bank</v>
          </cell>
          <cell r="B33">
            <v>90.995795140000013</v>
          </cell>
          <cell r="C33">
            <v>92.460511749999995</v>
          </cell>
          <cell r="D33">
            <v>75.822000000000003</v>
          </cell>
          <cell r="E33">
            <v>40.704999999999998</v>
          </cell>
        </row>
        <row r="34">
          <cell r="A34" t="str">
            <v xml:space="preserve"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5.3459999999999992</v>
          </cell>
        </row>
        <row r="35">
          <cell r="A35" t="str">
            <v xml:space="preserve">   IFAD</v>
          </cell>
          <cell r="B35">
            <v>0</v>
          </cell>
          <cell r="C35">
            <v>1.2</v>
          </cell>
          <cell r="D35">
            <v>0.88</v>
          </cell>
          <cell r="E35">
            <v>5.5640000000000001</v>
          </cell>
        </row>
        <row r="37">
          <cell r="A37" t="str">
            <v>Official transfers</v>
          </cell>
          <cell r="B37">
            <v>197.20534427438719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 xml:space="preserve"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94.657803269775656</v>
          </cell>
        </row>
        <row r="39">
          <cell r="A39" t="str">
            <v xml:space="preserve">    European Union </v>
          </cell>
          <cell r="B39">
            <v>32.270968778991708</v>
          </cell>
          <cell r="C39">
            <v>20.746814000000001</v>
          </cell>
          <cell r="D39">
            <v>28.365707058341819</v>
          </cell>
          <cell r="E39">
            <v>20.991199999999999</v>
          </cell>
        </row>
        <row r="40">
          <cell r="A40" t="str">
            <v xml:space="preserve">    Others</v>
          </cell>
          <cell r="B40">
            <v>23.434375495395479</v>
          </cell>
          <cell r="C40">
            <v>27.360125985364249</v>
          </cell>
          <cell r="D40">
            <v>6.7939139999999938</v>
          </cell>
          <cell r="E40">
            <v>7.1877874252768308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 xml:space="preserve">    Bilateral</v>
          </cell>
          <cell r="B43">
            <v>7.9634</v>
          </cell>
          <cell r="C43">
            <v>62.277284867294405</v>
          </cell>
          <cell r="D43">
            <v>43.328006288238683</v>
          </cell>
          <cell r="E43">
            <v>61.657849729999995</v>
          </cell>
        </row>
        <row r="44">
          <cell r="A44" t="str">
            <v xml:space="preserve">        Of which:</v>
          </cell>
        </row>
        <row r="45">
          <cell r="A45" t="str">
            <v xml:space="preserve"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 xml:space="preserve">               Turkmenistan</v>
          </cell>
          <cell r="B46">
            <v>0</v>
          </cell>
          <cell r="C46">
            <v>34.023000000000003</v>
          </cell>
          <cell r="D46">
            <v>0</v>
          </cell>
          <cell r="E46">
            <v>0</v>
          </cell>
        </row>
        <row r="47">
          <cell r="A47" t="str">
            <v xml:space="preserve">               United States</v>
          </cell>
          <cell r="B47">
            <v>0</v>
          </cell>
          <cell r="C47">
            <v>13.92</v>
          </cell>
          <cell r="D47">
            <v>14.997999999999999</v>
          </cell>
          <cell r="E47">
            <v>14.843</v>
          </cell>
        </row>
        <row r="48">
          <cell r="A48" t="str">
            <v xml:space="preserve"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 xml:space="preserve">    Commercial</v>
          </cell>
          <cell r="B49">
            <v>0</v>
          </cell>
          <cell r="C49">
            <v>57.516999999999996</v>
          </cell>
          <cell r="D49">
            <v>64.650000000000006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134.96649809770869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49.874733999999997</v>
          </cell>
          <cell r="C54">
            <v>-8.9344800000000006</v>
          </cell>
          <cell r="D54">
            <v>-6.1591317104999987</v>
          </cell>
          <cell r="E54">
            <v>-52.526262990846256</v>
          </cell>
        </row>
        <row r="55">
          <cell r="A55" t="str">
            <v xml:space="preserve">Debt service relief </v>
          </cell>
          <cell r="B55">
            <v>0</v>
          </cell>
          <cell r="C55">
            <v>0</v>
          </cell>
          <cell r="D55">
            <v>4.7603460220833336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-31.007692112735931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110.03993791134999</v>
          </cell>
          <cell r="C59">
            <v>170.62510709999998</v>
          </cell>
          <cell r="D59">
            <v>242.6</v>
          </cell>
          <cell r="E59">
            <v>297.89999999999998</v>
          </cell>
        </row>
        <row r="60">
          <cell r="A60" t="str">
            <v xml:space="preserve">   (In months of imports of goods and nonfactor services)</v>
          </cell>
          <cell r="B60">
            <v>1.7453063304150245</v>
          </cell>
          <cell r="C60">
            <v>2.3053732476605751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46.697872340425533</v>
          </cell>
          <cell r="D61">
            <v>105.95957446808511</v>
          </cell>
          <cell r="E61">
            <v>108.47199999999999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23.131787429537791</v>
          </cell>
          <cell r="D62">
            <v>20.285150573910972</v>
          </cell>
          <cell r="E62">
            <v>19.072907358683249</v>
          </cell>
        </row>
        <row r="63">
          <cell r="A63" t="str">
            <v>Imports of GNFS (in percent of GDP)</v>
          </cell>
          <cell r="B63">
            <v>58.839036822339708</v>
          </cell>
          <cell r="C63">
            <v>55.802295328441062</v>
          </cell>
          <cell r="D63">
            <v>58.512896064507011</v>
          </cell>
          <cell r="E63">
            <v>53.037414901478861</v>
          </cell>
        </row>
        <row r="64">
          <cell r="A64" t="str">
            <v>External debt  1/</v>
          </cell>
          <cell r="B64">
            <v>381.82937664538861</v>
          </cell>
          <cell r="C64">
            <v>613.19169981702782</v>
          </cell>
          <cell r="D64">
            <v>806.33724958265907</v>
          </cell>
          <cell r="E64">
            <v>827.83002652467701</v>
          </cell>
        </row>
        <row r="65">
          <cell r="A65" t="str">
            <v xml:space="preserve">    Of which:  Public and publicly guaranteed</v>
          </cell>
          <cell r="B65">
            <v>381.82937664538861</v>
          </cell>
          <cell r="C65">
            <v>571.47903141425002</v>
          </cell>
          <cell r="D65">
            <v>720.67361293298143</v>
          </cell>
          <cell r="E65">
            <v>812.33002652467701</v>
          </cell>
        </row>
        <row r="66">
          <cell r="A66" t="str">
            <v>External debt/GDP (in percent) 1/</v>
          </cell>
          <cell r="B66">
            <v>29.694428723578259</v>
          </cell>
          <cell r="C66">
            <v>38.527018100252114</v>
          </cell>
          <cell r="D66">
            <v>49.535243575473018</v>
          </cell>
          <cell r="E66">
            <v>43.909213866517675</v>
          </cell>
        </row>
        <row r="67">
          <cell r="A67" t="str">
            <v xml:space="preserve">    Of which:  Public and publicly guaranteed</v>
          </cell>
          <cell r="B67">
            <v>29.694428723578259</v>
          </cell>
          <cell r="C67">
            <v>35.906198654973956</v>
          </cell>
          <cell r="D67">
            <v>44.272719601541688</v>
          </cell>
          <cell r="E67">
            <v>43.087073097127814</v>
          </cell>
        </row>
        <row r="68">
          <cell r="A68" t="str">
            <v>Debt service obligations</v>
          </cell>
          <cell r="B68">
            <v>62.816336752156957</v>
          </cell>
          <cell r="C68">
            <v>74.559294440531474</v>
          </cell>
          <cell r="D68">
            <v>48.23127323560287</v>
          </cell>
          <cell r="E68">
            <v>48.26985839843357</v>
          </cell>
        </row>
        <row r="69">
          <cell r="A69" t="str">
            <v xml:space="preserve">   (In percent of exports of G&amp;NFS)</v>
          </cell>
          <cell r="B69">
            <v>20.973735142623358</v>
          </cell>
          <cell r="C69">
            <v>20.251711236657819</v>
          </cell>
          <cell r="D69">
            <v>14.606564168802198</v>
          </cell>
          <cell r="E69">
            <v>13.423742489880318</v>
          </cell>
        </row>
        <row r="72">
          <cell r="A72" t="str">
            <v xml:space="preserve">   Sources: Data provided by the Armenian authorities, multilateral and bilateral donors, and Fund staff estimates and projections.</v>
          </cell>
        </row>
        <row r="74">
          <cell r="A74" t="str">
            <v xml:space="preserve">   1/  Includes private non-guaranteed debt.</v>
          </cell>
        </row>
      </sheetData>
      <sheetData sheetId="87" refreshError="1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 xml:space="preserve">Total external debt outstanding </v>
          </cell>
          <cell r="B9">
            <v>381.82937664538861</v>
          </cell>
          <cell r="C9">
            <v>613.19169981702782</v>
          </cell>
          <cell r="D9">
            <v>806.33724958265907</v>
          </cell>
          <cell r="E9">
            <v>827.83002652467701</v>
          </cell>
          <cell r="F9">
            <v>826.16325073612575</v>
          </cell>
        </row>
        <row r="10">
          <cell r="A10" t="str">
            <v xml:space="preserve">      In percent of GDP</v>
          </cell>
          <cell r="B10">
            <v>29.694428723578259</v>
          </cell>
          <cell r="C10">
            <v>38.527018100252114</v>
          </cell>
          <cell r="D10">
            <v>49.535243575473018</v>
          </cell>
          <cell r="E10">
            <v>43.909213866517675</v>
          </cell>
          <cell r="F10">
            <v>45.22237312102822</v>
          </cell>
        </row>
        <row r="11">
          <cell r="A11" t="str">
            <v xml:space="preserve">   Multilateral</v>
          </cell>
          <cell r="B11">
            <v>214.73308954194036</v>
          </cell>
          <cell r="C11">
            <v>353.38082028280235</v>
          </cell>
          <cell r="D11">
            <v>462.09588511817299</v>
          </cell>
          <cell r="E11">
            <v>563.28941703763292</v>
          </cell>
          <cell r="F11">
            <v>565.6193240453664</v>
          </cell>
        </row>
        <row r="12">
          <cell r="A12" t="str">
            <v xml:space="preserve"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228.04060948704409</v>
          </cell>
          <cell r="F12">
            <v>224.04392669075932</v>
          </cell>
        </row>
        <row r="13">
          <cell r="A13" t="str">
            <v xml:space="preserve"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 xml:space="preserve">  Public and publicly-guaranteed</v>
          </cell>
          <cell r="B16">
            <v>381.82937664538861</v>
          </cell>
          <cell r="C16">
            <v>571.47903141425002</v>
          </cell>
          <cell r="D16">
            <v>720.67361293298143</v>
          </cell>
          <cell r="E16">
            <v>812.33002652467701</v>
          </cell>
          <cell r="F16">
            <v>810.66325073612575</v>
          </cell>
        </row>
        <row r="17">
          <cell r="A17" t="str">
            <v xml:space="preserve">  Concessional 1/</v>
          </cell>
          <cell r="B17">
            <v>98.416588243448274</v>
          </cell>
          <cell r="C17">
            <v>249.86266393511534</v>
          </cell>
          <cell r="D17">
            <v>362.83498894712199</v>
          </cell>
          <cell r="E17">
            <v>480.58412409166442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62.816336752156957</v>
          </cell>
          <cell r="C19">
            <v>74.559294440531474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 xml:space="preserve">   Multilateral</v>
          </cell>
          <cell r="B20">
            <v>4.1428197297592053</v>
          </cell>
          <cell r="C20">
            <v>7.3180494315553908</v>
          </cell>
          <cell r="D20">
            <v>12.643523260218657</v>
          </cell>
          <cell r="E20">
            <v>18.185122033433569</v>
          </cell>
          <cell r="F20">
            <v>6.4033919346218129</v>
          </cell>
        </row>
        <row r="21">
          <cell r="A21" t="str">
            <v xml:space="preserve">   Bilateral</v>
          </cell>
          <cell r="B21">
            <v>58.673517022397753</v>
          </cell>
          <cell r="C21">
            <v>66.270455078420525</v>
          </cell>
          <cell r="D21">
            <v>13.656587489307901</v>
          </cell>
          <cell r="E21">
            <v>20.220986365000002</v>
          </cell>
          <cell r="F21">
            <v>4.0809999999999995</v>
          </cell>
        </row>
        <row r="22">
          <cell r="A22" t="str">
            <v xml:space="preserve">   Commercial</v>
          </cell>
          <cell r="B22">
            <v>0</v>
          </cell>
          <cell r="C22">
            <v>0.97078993055555562</v>
          </cell>
          <cell r="D22">
            <v>21.93116248607631</v>
          </cell>
          <cell r="E22">
            <v>9.8637499999999996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53.984094618568697</v>
          </cell>
          <cell r="D24">
            <v>24.234698419766826</v>
          </cell>
          <cell r="E24">
            <v>24.687138628199996</v>
          </cell>
          <cell r="F24">
            <v>6.2158564812500003</v>
          </cell>
        </row>
        <row r="25">
          <cell r="A25" t="str">
            <v xml:space="preserve"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8.1461386281999992</v>
          </cell>
          <cell r="F25">
            <v>3.7598564812499999</v>
          </cell>
        </row>
        <row r="26">
          <cell r="A26" t="str">
            <v xml:space="preserve">   Bilateral</v>
          </cell>
          <cell r="B26">
            <v>50.164733999999996</v>
          </cell>
          <cell r="C26">
            <v>53.179763021346481</v>
          </cell>
          <cell r="D26">
            <v>5.791666666666667</v>
          </cell>
          <cell r="E26">
            <v>9.7910000000000004</v>
          </cell>
          <cell r="F26">
            <v>2.456</v>
          </cell>
        </row>
        <row r="27">
          <cell r="A27" t="str">
            <v xml:space="preserve">   Commercial</v>
          </cell>
          <cell r="B27">
            <v>0</v>
          </cell>
          <cell r="C27">
            <v>0.80433159722222225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23.996574815836041</v>
          </cell>
          <cell r="E29">
            <v>23.582719770233567</v>
          </cell>
          <cell r="F29">
            <v>4.2685354533718129</v>
          </cell>
        </row>
        <row r="30">
          <cell r="A30" t="str">
            <v xml:space="preserve">   Multilateral</v>
          </cell>
          <cell r="B30">
            <v>4.1428197297592053</v>
          </cell>
          <cell r="C30">
            <v>7.3180494315553908</v>
          </cell>
          <cell r="D30">
            <v>8.6495232602186576</v>
          </cell>
          <cell r="E30">
            <v>10.038983405233569</v>
          </cell>
          <cell r="F30">
            <v>2.6435354533718129</v>
          </cell>
        </row>
        <row r="31">
          <cell r="A31" t="str">
            <v xml:space="preserve">   Bilateral</v>
          </cell>
          <cell r="B31">
            <v>8.5087830223977594</v>
          </cell>
          <cell r="C31">
            <v>13.090692057074053</v>
          </cell>
          <cell r="D31">
            <v>7.8649208226412348</v>
          </cell>
          <cell r="E31">
            <v>10.429986365</v>
          </cell>
          <cell r="F31">
            <v>1.625</v>
          </cell>
        </row>
        <row r="32">
          <cell r="A32" t="str">
            <v xml:space="preserve">   Commercial</v>
          </cell>
          <cell r="B32">
            <v>0</v>
          </cell>
          <cell r="C32">
            <v>0.16645833333333335</v>
          </cell>
          <cell r="D32">
            <v>7.4821307329761524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 xml:space="preserve"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5.0572428306891988</v>
          </cell>
          <cell r="F37">
            <v>7.7720499267166083</v>
          </cell>
        </row>
        <row r="38">
          <cell r="A38" t="str">
            <v xml:space="preserve">   Bilateral</v>
          </cell>
          <cell r="B38">
            <v>19.590489823838983</v>
          </cell>
          <cell r="C38">
            <v>18.000306062988937</v>
          </cell>
          <cell r="D38">
            <v>4.1358191087974454</v>
          </cell>
          <cell r="E38">
            <v>5.6234122672286473</v>
          </cell>
          <cell r="F38">
            <v>4.9532710280373831</v>
          </cell>
        </row>
        <row r="39">
          <cell r="A39" t="str">
            <v xml:space="preserve">   Commercial</v>
          </cell>
          <cell r="B39">
            <v>0</v>
          </cell>
          <cell r="C39">
            <v>0.26368486306891165</v>
          </cell>
          <cell r="D39">
            <v>6.6417266362530247</v>
          </cell>
          <cell r="E39">
            <v>2.7430873919624723</v>
          </cell>
          <cell r="F39">
            <v>0</v>
          </cell>
        </row>
        <row r="42">
          <cell r="A42" t="str">
            <v xml:space="preserve">   Sources: Armenian authorities; and Fund staff estimates.</v>
          </cell>
        </row>
        <row r="44">
          <cell r="A44" t="str">
            <v xml:space="preserve">   1/  Loans with a grant element of at least 35 percent. </v>
          </cell>
        </row>
        <row r="45">
          <cell r="A45" t="str">
            <v xml:space="preserve">   2/  On total external debt.  </v>
          </cell>
        </row>
      </sheetData>
      <sheetData sheetId="88" refreshError="1"/>
      <sheetData sheetId="89" refreshError="1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 xml:space="preserve">   Food, drinks and tobacco</v>
          </cell>
          <cell r="B9">
            <v>5.0888394239545534</v>
          </cell>
          <cell r="C9">
            <v>4.4586505039538187</v>
          </cell>
          <cell r="D9">
            <v>12.105916934270528</v>
          </cell>
          <cell r="E9">
            <v>8.2681327113255225</v>
          </cell>
          <cell r="F9">
            <v>5.1551505636192898</v>
          </cell>
        </row>
        <row r="10">
          <cell r="A10" t="str">
            <v xml:space="preserve"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 xml:space="preserve">   Textiles, leather, and footware</v>
          </cell>
          <cell r="B11">
            <v>9.1793541024544201</v>
          </cell>
          <cell r="C11">
            <v>4.5996356362742041</v>
          </cell>
          <cell r="D11">
            <v>5.8648902300862726</v>
          </cell>
          <cell r="E11">
            <v>7.1259710935973013</v>
          </cell>
          <cell r="F11">
            <v>7.6294386573503443</v>
          </cell>
        </row>
        <row r="12">
          <cell r="A12" t="str">
            <v xml:space="preserve"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37.480121708271888</v>
          </cell>
        </row>
        <row r="13">
          <cell r="A13" t="str">
            <v xml:space="preserve">   Non-precious metals</v>
          </cell>
          <cell r="B13">
            <v>11.368515770238783</v>
          </cell>
          <cell r="C13">
            <v>16.294168079216217</v>
          </cell>
          <cell r="D13">
            <v>24.808705892675722</v>
          </cell>
          <cell r="E13">
            <v>18.291092944274613</v>
          </cell>
          <cell r="F13">
            <v>17.05028096712617</v>
          </cell>
        </row>
        <row r="14">
          <cell r="A14" t="str">
            <v xml:space="preserve"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21.699891661077391</v>
          </cell>
          <cell r="F14">
            <v>7.5286252183742368</v>
          </cell>
        </row>
        <row r="15">
          <cell r="A15" t="str">
            <v xml:space="preserve"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 xml:space="preserve">   Food, drinks and tobacco</v>
          </cell>
          <cell r="B18">
            <v>33.464041677492673</v>
          </cell>
          <cell r="C18">
            <v>34.075593032072526</v>
          </cell>
          <cell r="D18">
            <v>30.760011946366859</v>
          </cell>
          <cell r="E18">
            <v>32.597970742782515</v>
          </cell>
          <cell r="F18">
            <v>24.841705245086494</v>
          </cell>
        </row>
        <row r="19">
          <cell r="A19" t="str">
            <v xml:space="preserve">   Mineral and chemical products</v>
          </cell>
          <cell r="B19">
            <v>42.161424162030464</v>
          </cell>
          <cell r="C19">
            <v>29.932609341119097</v>
          </cell>
          <cell r="D19">
            <v>35.692695962161622</v>
          </cell>
          <cell r="E19">
            <v>33.86658064318803</v>
          </cell>
          <cell r="F19">
            <v>36.728204676464287</v>
          </cell>
        </row>
        <row r="20">
          <cell r="A20" t="str">
            <v xml:space="preserve"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 xml:space="preserve">   Jewelry</v>
          </cell>
          <cell r="B21">
            <v>9.2659682332130462</v>
          </cell>
          <cell r="C21">
            <v>15.167356059719953</v>
          </cell>
          <cell r="D21">
            <v>5.3201116413758944</v>
          </cell>
          <cell r="E21">
            <v>5.0467464541079998</v>
          </cell>
          <cell r="F21">
            <v>11.007414811258874</v>
          </cell>
        </row>
        <row r="22">
          <cell r="A22" t="str">
            <v xml:space="preserve"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3.2358426516802319</v>
          </cell>
        </row>
        <row r="23">
          <cell r="A23" t="str">
            <v xml:space="preserve">   Machinery, means of transport and tools</v>
          </cell>
          <cell r="B23">
            <v>9.1463838982119032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 xml:space="preserve">   Other products</v>
          </cell>
          <cell r="B24">
            <v>2.2532424953373389</v>
          </cell>
          <cell r="C24">
            <v>4.3643435373008987</v>
          </cell>
          <cell r="D24">
            <v>5.5749189053496986</v>
          </cell>
          <cell r="E24">
            <v>8.0106224663789796</v>
          </cell>
          <cell r="F24">
            <v>6.9124163999034636</v>
          </cell>
        </row>
        <row r="27">
          <cell r="A27" t="str">
            <v xml:space="preserve">   Source:  Ministry of Statistics.</v>
          </cell>
        </row>
        <row r="29">
          <cell r="A29" t="str">
            <v xml:space="preserve">   1/   First half only.</v>
          </cell>
        </row>
      </sheetData>
      <sheetData sheetId="90" refreshError="1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 xml:space="preserve">   CIS</v>
          </cell>
          <cell r="B10">
            <v>169.648</v>
          </cell>
          <cell r="C10">
            <v>128.0855</v>
          </cell>
          <cell r="D10">
            <v>94.671700000000001</v>
          </cell>
          <cell r="E10">
            <v>12.548999999999999</v>
          </cell>
        </row>
        <row r="11">
          <cell r="A11" t="str">
            <v xml:space="preserve"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2.8343310000000002</v>
          </cell>
        </row>
        <row r="12">
          <cell r="A12" t="str">
            <v xml:space="preserve">      Russia </v>
          </cell>
          <cell r="B12">
            <v>90.802600000000012</v>
          </cell>
          <cell r="C12">
            <v>96.141000000000005</v>
          </cell>
          <cell r="D12">
            <v>62.898499999999999</v>
          </cell>
          <cell r="E12">
            <v>5.7910060000000003</v>
          </cell>
        </row>
        <row r="13">
          <cell r="A13" t="str">
            <v xml:space="preserve">      Turkmenistan </v>
          </cell>
          <cell r="B13">
            <v>68.6875</v>
          </cell>
          <cell r="C13">
            <v>17.509700000000002</v>
          </cell>
          <cell r="D13">
            <v>13.751899999999999</v>
          </cell>
          <cell r="E13">
            <v>1.4005000000000001</v>
          </cell>
        </row>
        <row r="14">
          <cell r="A14" t="str">
            <v xml:space="preserve">      Other CIS</v>
          </cell>
          <cell r="B14">
            <v>7.4252999999999645</v>
          </cell>
          <cell r="C14">
            <v>7.5546999999999969</v>
          </cell>
          <cell r="D14">
            <v>7.2944000000000102</v>
          </cell>
          <cell r="E14">
            <v>2.5231630000000003</v>
          </cell>
        </row>
        <row r="15">
          <cell r="A15" t="str">
            <v xml:space="preserve"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 xml:space="preserve">      Belgium</v>
          </cell>
          <cell r="B16">
            <v>30.753299999999999</v>
          </cell>
          <cell r="C16">
            <v>44.745400000000004</v>
          </cell>
          <cell r="D16">
            <v>46.966099999999997</v>
          </cell>
          <cell r="E16">
            <v>13.4598</v>
          </cell>
        </row>
        <row r="17">
          <cell r="A17" t="str">
            <v xml:space="preserve">      Germany</v>
          </cell>
          <cell r="B17">
            <v>10.089399999999999</v>
          </cell>
          <cell r="C17">
            <v>3.6825999999999999</v>
          </cell>
          <cell r="D17">
            <v>9.281600000000001</v>
          </cell>
          <cell r="E17">
            <v>1.6301180000000002</v>
          </cell>
        </row>
        <row r="18">
          <cell r="A18" t="str">
            <v xml:space="preserve">      Iran, Islamic Republic of</v>
          </cell>
          <cell r="B18">
            <v>35.042099999999998</v>
          </cell>
          <cell r="C18">
            <v>43.912699999999994</v>
          </cell>
          <cell r="D18">
            <v>42.583599999999997</v>
          </cell>
          <cell r="E18">
            <v>9.2359949999999991</v>
          </cell>
        </row>
        <row r="19">
          <cell r="A19" t="str">
            <v xml:space="preserve">      United States of America</v>
          </cell>
          <cell r="B19">
            <v>0.61990000000000001</v>
          </cell>
          <cell r="C19">
            <v>4.3661000000000003</v>
          </cell>
          <cell r="D19">
            <v>7.11</v>
          </cell>
          <cell r="E19">
            <v>3.888757</v>
          </cell>
        </row>
        <row r="20">
          <cell r="A20" t="str">
            <v xml:space="preserve">      Other non-CIS</v>
          </cell>
          <cell r="B20">
            <v>24.791000000000011</v>
          </cell>
          <cell r="C20">
            <v>65.521999999999977</v>
          </cell>
          <cell r="D20">
            <v>31.882400000000004</v>
          </cell>
          <cell r="E20">
            <v>8.8753109999999964</v>
          </cell>
        </row>
        <row r="22">
          <cell r="A22" t="str">
            <v>Total Imports (CIF)</v>
          </cell>
          <cell r="B22">
            <v>673.91769999999997</v>
          </cell>
          <cell r="C22">
            <v>855.80110000000002</v>
          </cell>
          <cell r="D22">
            <v>892.32150000000001</v>
          </cell>
          <cell r="E22">
            <v>272.61351000000002</v>
          </cell>
        </row>
        <row r="23">
          <cell r="A23" t="str">
            <v xml:space="preserve">   CIS</v>
          </cell>
          <cell r="B23">
            <v>334.0378</v>
          </cell>
          <cell r="C23">
            <v>277.7423</v>
          </cell>
          <cell r="D23">
            <v>299.13670000000002</v>
          </cell>
          <cell r="E23">
            <v>90.293000000000006</v>
          </cell>
        </row>
        <row r="24">
          <cell r="A24" t="str">
            <v xml:space="preserve">      Georgia</v>
          </cell>
          <cell r="B24">
            <v>61.8491</v>
          </cell>
          <cell r="C24">
            <v>51.239800000000002</v>
          </cell>
          <cell r="D24">
            <v>38.2483</v>
          </cell>
          <cell r="E24">
            <v>6.7946449999999992</v>
          </cell>
        </row>
        <row r="25">
          <cell r="A25" t="str">
            <v xml:space="preserve"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 xml:space="preserve"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5.8999999999999997E-2</v>
          </cell>
        </row>
        <row r="27">
          <cell r="A27" t="str">
            <v xml:space="preserve">      Other CIS</v>
          </cell>
          <cell r="B27">
            <v>7.7287000000000603</v>
          </cell>
          <cell r="C27">
            <v>14.565100000000029</v>
          </cell>
          <cell r="D27">
            <v>17.354900000000043</v>
          </cell>
          <cell r="E27">
            <v>2.7854860000000059</v>
          </cell>
        </row>
        <row r="28">
          <cell r="A28" t="str">
            <v xml:space="preserve">   Non-CIS</v>
          </cell>
          <cell r="B28">
            <v>339.87989999999996</v>
          </cell>
          <cell r="C28">
            <v>578.05880000000002</v>
          </cell>
          <cell r="D28">
            <v>593.1848</v>
          </cell>
          <cell r="E28">
            <v>182.32051000000001</v>
          </cell>
        </row>
        <row r="29">
          <cell r="A29" t="str">
            <v xml:space="preserve">      Belgium</v>
          </cell>
          <cell r="B29">
            <v>15.6394</v>
          </cell>
          <cell r="C29">
            <v>49.514600000000002</v>
          </cell>
          <cell r="D29">
            <v>49.673099999999998</v>
          </cell>
          <cell r="E29">
            <v>14.869599000000001</v>
          </cell>
        </row>
        <row r="30">
          <cell r="A30" t="str">
            <v xml:space="preserve">      Germany</v>
          </cell>
          <cell r="B30">
            <v>11.26</v>
          </cell>
          <cell r="C30">
            <v>17.365200000000002</v>
          </cell>
          <cell r="D30">
            <v>26.222200000000001</v>
          </cell>
          <cell r="E30">
            <v>10.803295999999998</v>
          </cell>
        </row>
        <row r="31">
          <cell r="A31" t="str">
            <v xml:space="preserve">      Iran, Islamic Republic of</v>
          </cell>
          <cell r="B31">
            <v>89.774600000000007</v>
          </cell>
          <cell r="C31">
            <v>149.7936</v>
          </cell>
          <cell r="D31">
            <v>88.671399999999991</v>
          </cell>
          <cell r="E31">
            <v>19.187342000000001</v>
          </cell>
        </row>
        <row r="32">
          <cell r="A32" t="str">
            <v xml:space="preserve"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20.403693000000001</v>
          </cell>
        </row>
        <row r="33">
          <cell r="A33" t="str">
            <v xml:space="preserve">      Other non-CIS</v>
          </cell>
          <cell r="B33">
            <v>108.77219999999994</v>
          </cell>
          <cell r="C33">
            <v>257.82089999999999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 xml:space="preserve">   CIS</v>
          </cell>
          <cell r="B38">
            <v>62.613745955340526</v>
          </cell>
          <cell r="C38">
            <v>44.1195972778468</v>
          </cell>
          <cell r="D38">
            <v>40.719816392066249</v>
          </cell>
          <cell r="E38">
            <v>25.280535069807335</v>
          </cell>
        </row>
        <row r="39">
          <cell r="A39" t="str">
            <v xml:space="preserve">      Georgia</v>
          </cell>
          <cell r="B39">
            <v>1.0085490085209581</v>
          </cell>
          <cell r="C39">
            <v>2.3698798164609873</v>
          </cell>
          <cell r="D39">
            <v>4.6138117141242354</v>
          </cell>
          <cell r="E39">
            <v>5.7098895724712815</v>
          </cell>
        </row>
        <row r="40">
          <cell r="A40" t="str">
            <v xml:space="preserve"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 xml:space="preserve">      Turkmenistan </v>
          </cell>
          <cell r="B41">
            <v>25.351207649412032</v>
          </cell>
          <cell r="C41">
            <v>6.031290914708646</v>
          </cell>
          <cell r="D41">
            <v>5.9149127251549913</v>
          </cell>
          <cell r="E41">
            <v>2.8213713734373402</v>
          </cell>
        </row>
        <row r="42">
          <cell r="A42" t="str">
            <v xml:space="preserve">      Other CIS</v>
          </cell>
          <cell r="B42">
            <v>2.7405324427177908</v>
          </cell>
          <cell r="C42">
            <v>2.6022486663591828</v>
          </cell>
          <cell r="D42">
            <v>3.137438418136449</v>
          </cell>
          <cell r="E42">
            <v>5.0830273893011633</v>
          </cell>
        </row>
        <row r="43">
          <cell r="A43" t="str">
            <v xml:space="preserve">   Non-CIS</v>
          </cell>
          <cell r="B43">
            <v>37.386254044659459</v>
          </cell>
          <cell r="C43">
            <v>55.880402722153185</v>
          </cell>
          <cell r="D43">
            <v>59.280183607933743</v>
          </cell>
          <cell r="E43">
            <v>74.719464930192657</v>
          </cell>
        </row>
        <row r="44">
          <cell r="A44" t="str">
            <v xml:space="preserve"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 xml:space="preserve">      Germany</v>
          </cell>
          <cell r="B45">
            <v>3.7237994461580022</v>
          </cell>
          <cell r="C45">
            <v>1.2684872911875165</v>
          </cell>
          <cell r="D45">
            <v>3.9921650062753931</v>
          </cell>
          <cell r="E45">
            <v>3.2839473477507535</v>
          </cell>
        </row>
        <row r="46">
          <cell r="A46" t="str">
            <v xml:space="preserve"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18.606334807718959</v>
          </cell>
        </row>
        <row r="47">
          <cell r="A47" t="str">
            <v xml:space="preserve">      United States of America</v>
          </cell>
          <cell r="B47">
            <v>0.22879291897172729</v>
          </cell>
          <cell r="C47">
            <v>1.5039217840802195</v>
          </cell>
          <cell r="D47">
            <v>3.058125020968157</v>
          </cell>
          <cell r="E47">
            <v>7.8340790275287899</v>
          </cell>
        </row>
        <row r="48">
          <cell r="A48" t="str">
            <v xml:space="preserve">      Other non-CIS</v>
          </cell>
          <cell r="B48">
            <v>9.1498713570383838</v>
          </cell>
          <cell r="C48">
            <v>22.569332616409174</v>
          </cell>
          <cell r="D48">
            <v>13.713131528623792</v>
          </cell>
          <cell r="E48">
            <v>17.879720375404158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 xml:space="preserve">   CIS</v>
          </cell>
          <cell r="B53">
            <v>49.566556865919978</v>
          </cell>
          <cell r="C53">
            <v>32.454071395795118</v>
          </cell>
          <cell r="D53">
            <v>33.523421771188971</v>
          </cell>
          <cell r="E53">
            <v>33.12124920001213</v>
          </cell>
        </row>
        <row r="54">
          <cell r="A54" t="str">
            <v xml:space="preserve">      Georgia</v>
          </cell>
          <cell r="B54">
            <v>9.177544973221508</v>
          </cell>
          <cell r="C54">
            <v>5.9873491632576776</v>
          </cell>
          <cell r="D54">
            <v>4.2863810857409579</v>
          </cell>
          <cell r="E54">
            <v>2.4924094921047746</v>
          </cell>
        </row>
        <row r="55">
          <cell r="A55" t="str">
            <v xml:space="preserve"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29.585426268859528</v>
          </cell>
        </row>
        <row r="56">
          <cell r="A56" t="str">
            <v xml:space="preserve">      Turkmenistan</v>
          </cell>
          <cell r="B56">
            <v>19.193619636344319</v>
          </cell>
          <cell r="C56">
            <v>10.100501156168178</v>
          </cell>
          <cell r="D56">
            <v>3.1010571862271616</v>
          </cell>
          <cell r="E56">
            <v>2.1642361011382009E-2</v>
          </cell>
        </row>
        <row r="57">
          <cell r="A57" t="str">
            <v xml:space="preserve">      Other CIS</v>
          </cell>
          <cell r="B57">
            <v>1.1468314306034788</v>
          </cell>
          <cell r="C57">
            <v>1.701925833000218</v>
          </cell>
          <cell r="D57">
            <v>1.9449155937630149</v>
          </cell>
          <cell r="E57">
            <v>1.0217710780364502</v>
          </cell>
        </row>
        <row r="58">
          <cell r="A58" t="str">
            <v xml:space="preserve">   Non-CIS</v>
          </cell>
          <cell r="B58">
            <v>50.433443134080015</v>
          </cell>
          <cell r="C58">
            <v>67.545928604204875</v>
          </cell>
          <cell r="D58">
            <v>66.476578228811022</v>
          </cell>
          <cell r="E58">
            <v>66.87875079998787</v>
          </cell>
        </row>
        <row r="59">
          <cell r="A59" t="str">
            <v xml:space="preserve">      Belgium</v>
          </cell>
          <cell r="B59">
            <v>2.3206691262152637</v>
          </cell>
          <cell r="C59">
            <v>5.7857602660244307</v>
          </cell>
          <cell r="D59">
            <v>5.5667267907362987</v>
          </cell>
          <cell r="E59">
            <v>5.454461519533643</v>
          </cell>
        </row>
        <row r="60">
          <cell r="A60" t="str">
            <v xml:space="preserve">      Germany</v>
          </cell>
          <cell r="B60">
            <v>1.6708271648006872</v>
          </cell>
          <cell r="C60">
            <v>2.0291163449077132</v>
          </cell>
          <cell r="D60">
            <v>2.9386493545207641</v>
          </cell>
          <cell r="E60">
            <v>3.9628615617765961</v>
          </cell>
        </row>
        <row r="61">
          <cell r="A61" t="str">
            <v xml:space="preserve">      Iran, Islamic Republic of</v>
          </cell>
          <cell r="B61">
            <v>13.321300212177245</v>
          </cell>
          <cell r="C61">
            <v>17.503319404473771</v>
          </cell>
          <cell r="D61">
            <v>9.93715830000734</v>
          </cell>
          <cell r="E61">
            <v>7.0382946171669918</v>
          </cell>
        </row>
        <row r="62">
          <cell r="A62" t="str">
            <v xml:space="preserve">      United States of America</v>
          </cell>
          <cell r="B62">
            <v>16.980367187269309</v>
          </cell>
          <cell r="C62">
            <v>12.101468437000138</v>
          </cell>
          <cell r="D62">
            <v>13.009503861556626</v>
          </cell>
          <cell r="E62">
            <v>7.4844760995153896</v>
          </cell>
        </row>
        <row r="63">
          <cell r="A63" t="str">
            <v xml:space="preserve">      Other non-CIS</v>
          </cell>
          <cell r="B63">
            <v>16.140279443617516</v>
          </cell>
          <cell r="C63">
            <v>30.126264151798821</v>
          </cell>
          <cell r="D63">
            <v>35.024539921990005</v>
          </cell>
          <cell r="E63">
            <v>42.938657001995246</v>
          </cell>
        </row>
        <row r="66">
          <cell r="A66" t="str">
            <v xml:space="preserve">   Sources:  Ministry of Statistics; and Fund staff estimates.</v>
          </cell>
        </row>
      </sheetData>
      <sheetData sheetId="91" refreshError="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 xml:space="preserve">     Of which:  Small</v>
          </cell>
          <cell r="B8">
            <v>10197</v>
          </cell>
        </row>
        <row r="9">
          <cell r="A9" t="str">
            <v xml:space="preserve">                            Medium and large</v>
          </cell>
          <cell r="B9">
            <v>2000</v>
          </cell>
        </row>
        <row r="10">
          <cell r="A10" t="str">
            <v xml:space="preserve"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 xml:space="preserve"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 xml:space="preserve"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 xml:space="preserve"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 xml:space="preserve"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 xml:space="preserve"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 xml:space="preserve"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 xml:space="preserve"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 xml:space="preserve"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 xml:space="preserve"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 xml:space="preserve"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 xml:space="preserve">     Source:  Armenian authorities.</v>
          </cell>
        </row>
      </sheetData>
      <sheetData sheetId="92" refreshError="1"/>
      <sheetData sheetId="93" refreshError="1"/>
      <sheetData sheetId="94" refreshError="1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38.700000000000003</v>
          </cell>
          <cell r="H11">
            <v>39.9</v>
          </cell>
          <cell r="I11">
            <v>40.700000000000003</v>
          </cell>
          <cell r="J11">
            <v>37.799999999999997</v>
          </cell>
          <cell r="L11">
            <v>34.200000000000003</v>
          </cell>
          <cell r="M11">
            <v>34.700000000000003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87.608963049741519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20.100000000000001</v>
          </cell>
          <cell r="E13">
            <v>11.3</v>
          </cell>
          <cell r="G13">
            <v>9.1</v>
          </cell>
          <cell r="H13">
            <v>8.8000000000000007</v>
          </cell>
          <cell r="I13">
            <v>7.7</v>
          </cell>
          <cell r="J13">
            <v>9.3000000000000007</v>
          </cell>
          <cell r="L13">
            <v>9.4</v>
          </cell>
          <cell r="M13" t="str">
            <v>...</v>
          </cell>
        </row>
        <row r="16">
          <cell r="A16" t="str">
            <v xml:space="preserve">   Source:  Armenian authorities.</v>
          </cell>
        </row>
      </sheetData>
      <sheetData sheetId="95" refreshError="1"/>
      <sheetData sheetId="96" refreshError="1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5.8717708858026914</v>
          </cell>
          <cell r="D24">
            <v>5.7037427517132313</v>
          </cell>
          <cell r="E24">
            <v>2.8262139803794941</v>
          </cell>
          <cell r="F24">
            <v>1.5958971745293538</v>
          </cell>
          <cell r="G24">
            <v>2.2803385495950801</v>
          </cell>
          <cell r="I24">
            <v>7.7943176666162923</v>
          </cell>
          <cell r="J24">
            <v>9.4080410607356715</v>
          </cell>
          <cell r="K24">
            <v>10.381411951348493</v>
          </cell>
          <cell r="L24">
            <v>8.1921670478479403</v>
          </cell>
          <cell r="N24">
            <v>7.4164504806958647</v>
          </cell>
          <cell r="O24">
            <v>7.2635502632456816</v>
          </cell>
        </row>
        <row r="25">
          <cell r="A25" t="str">
            <v>Agriculture and processing industry</v>
          </cell>
          <cell r="B25">
            <v>0.87428941498165069</v>
          </cell>
          <cell r="D25">
            <v>0.83992268494113509</v>
          </cell>
          <cell r="E25">
            <v>0.67349386474767048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5.4593669803250648</v>
          </cell>
          <cell r="K25">
            <v>5.2055790586991009</v>
          </cell>
          <cell r="L25">
            <v>4.9876600638317115</v>
          </cell>
          <cell r="N25">
            <v>5.7073096291774759</v>
          </cell>
          <cell r="O25">
            <v>6.6224781353793487</v>
          </cell>
        </row>
        <row r="26">
          <cell r="A26" t="str">
            <v>Construction</v>
          </cell>
          <cell r="B26">
            <v>0.80952723609412103</v>
          </cell>
          <cell r="D26">
            <v>0.64312071692145489</v>
          </cell>
          <cell r="E26">
            <v>0.27985361503213702</v>
          </cell>
          <cell r="F26">
            <v>0.16564202210683909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2.4705715134834798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8.5270202201914085</v>
          </cell>
          <cell r="D27">
            <v>6.4839219820769634</v>
          </cell>
          <cell r="E27">
            <v>4.3730971491835042</v>
          </cell>
          <cell r="F27">
            <v>4.6252349249832765</v>
          </cell>
          <cell r="G27">
            <v>8.33282591487548</v>
          </cell>
          <cell r="I27">
            <v>32.101027656037481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24.161452769723791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5.5455983131259883</v>
          </cell>
          <cell r="E28">
            <v>4.7759633422517451</v>
          </cell>
          <cell r="F28">
            <v>5.5458223170770555</v>
          </cell>
          <cell r="G28">
            <v>9.4501613590695968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9.8176790582884301</v>
          </cell>
          <cell r="N28">
            <v>9.4292690370822516</v>
          </cell>
          <cell r="O28">
            <v>10.058450694011341</v>
          </cell>
        </row>
        <row r="29">
          <cell r="A29" t="str">
            <v>Services</v>
          </cell>
          <cell r="B29">
            <v>0.59725120529610709</v>
          </cell>
          <cell r="D29">
            <v>0.509576524336672</v>
          </cell>
          <cell r="E29">
            <v>0.17836823815235106</v>
          </cell>
          <cell r="F29">
            <v>5.096677603287357E-2</v>
          </cell>
          <cell r="G29">
            <v>4.8712171953966994E-2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4.4385872430152871</v>
          </cell>
          <cell r="E30">
            <v>5.6124488728972537</v>
          </cell>
          <cell r="F30">
            <v>5.0488962507565383</v>
          </cell>
          <cell r="G30">
            <v>4.5119649272361926</v>
          </cell>
          <cell r="I30">
            <v>39.334290463956478</v>
          </cell>
          <cell r="J30">
            <v>42.261762189905902</v>
          </cell>
          <cell r="K30">
            <v>42.837784241142252</v>
          </cell>
          <cell r="L30">
            <v>42.600560788722206</v>
          </cell>
          <cell r="N30">
            <v>51.043796734320154</v>
          </cell>
          <cell r="O30">
            <v>46.698188463602477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0.66772096292391492</v>
          </cell>
          <cell r="E31">
            <v>0.37826367746102041</v>
          </cell>
          <cell r="F31">
            <v>0.1879399866212213</v>
          </cell>
          <cell r="G31">
            <v>0.18571515557449916</v>
          </cell>
          <cell r="I31">
            <v>0.79529998488741116</v>
          </cell>
          <cell r="J31">
            <v>1.1479897348160821</v>
          </cell>
          <cell r="K31">
            <v>0.81967213114754101</v>
          </cell>
          <cell r="L31">
            <v>1.2934320528226797</v>
          </cell>
          <cell r="N31">
            <v>0.63482374484968718</v>
          </cell>
          <cell r="O31">
            <v>0.89343988861009183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20.516605166051662</v>
          </cell>
          <cell r="E32">
            <v>18.74711689270228</v>
          </cell>
          <cell r="F32">
            <v>8.5815309145350884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62.155180367192543</v>
          </cell>
          <cell r="F34">
            <v>73.742554072563948</v>
          </cell>
          <cell r="G34">
            <v>71.762162820434767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 xml:space="preserve">1/ Based on International Accounting Standards classifications </v>
          </cell>
        </row>
      </sheetData>
      <sheetData sheetId="97" refreshError="1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 xml:space="preserve">  Of which:</v>
          </cell>
        </row>
        <row r="10">
          <cell r="A10" t="str">
            <v xml:space="preserve"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 xml:space="preserve"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 xml:space="preserve">      Nuclear  1/</v>
          </cell>
          <cell r="B12">
            <v>0</v>
          </cell>
          <cell r="C12">
            <v>303.84615384615381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 xml:space="preserve">  Of which:</v>
          </cell>
        </row>
        <row r="16">
          <cell r="A16" t="str">
            <v xml:space="preserve">      Thermal</v>
          </cell>
          <cell r="B16">
            <v>38.057465185968624</v>
          </cell>
          <cell r="C16">
            <v>60.132711621233859</v>
          </cell>
          <cell r="D16">
            <v>37.437790977685019</v>
          </cell>
          <cell r="E16">
            <v>50.414593698175793</v>
          </cell>
          <cell r="F16">
            <v>24.9203902899025</v>
          </cell>
        </row>
        <row r="17">
          <cell r="A17" t="str">
            <v xml:space="preserve">      Hydro</v>
          </cell>
          <cell r="B17">
            <v>61.942534814031383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49.282369044226051</v>
          </cell>
        </row>
        <row r="18">
          <cell r="A18" t="str">
            <v xml:space="preserve">      Nuclear</v>
          </cell>
          <cell r="B18">
            <v>0</v>
          </cell>
          <cell r="C18">
            <v>5.4491777949453697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 xml:space="preserve">      Population </v>
          </cell>
          <cell r="B21">
            <v>47.645254209503292</v>
          </cell>
          <cell r="C21">
            <v>44.418832075998878</v>
          </cell>
          <cell r="D21">
            <v>46.855029326796796</v>
          </cell>
          <cell r="E21">
            <v>49.510585021625317</v>
          </cell>
          <cell r="F21">
            <v>36</v>
          </cell>
        </row>
        <row r="22">
          <cell r="A22" t="str">
            <v xml:space="preserve">     Others</v>
          </cell>
          <cell r="B22">
            <v>52.354745790496708</v>
          </cell>
          <cell r="C22">
            <v>55.581167924001122</v>
          </cell>
          <cell r="D22">
            <v>53.144970673203204</v>
          </cell>
          <cell r="E22">
            <v>50.489414978374683</v>
          </cell>
          <cell r="F22">
            <v>64</v>
          </cell>
        </row>
        <row r="23">
          <cell r="A23" t="str">
            <v xml:space="preserve">     Households </v>
          </cell>
          <cell r="B23">
            <v>48</v>
          </cell>
          <cell r="C23">
            <v>44</v>
          </cell>
          <cell r="D23">
            <v>47.647968700241108</v>
          </cell>
          <cell r="E23">
            <v>49.516264881968631</v>
          </cell>
          <cell r="F23">
            <v>40.446001557112673</v>
          </cell>
        </row>
        <row r="24">
          <cell r="A24" t="str">
            <v xml:space="preserve"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16.638211659723648</v>
          </cell>
          <cell r="F24">
            <v>17.742742742742742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 xml:space="preserve">     Budgetary organizations</v>
          </cell>
          <cell r="B27" t="str">
            <v>...</v>
          </cell>
          <cell r="C27" t="str">
            <v>...</v>
          </cell>
          <cell r="D27">
            <v>6.6375506118920864</v>
          </cell>
          <cell r="E27">
            <v>7.7443146896127839</v>
          </cell>
          <cell r="F27">
            <v>6.8123679234790346</v>
          </cell>
        </row>
        <row r="28">
          <cell r="A28" t="str">
            <v xml:space="preserve"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5.5384825513897429</v>
          </cell>
          <cell r="F28">
            <v>9.5095095095095097</v>
          </cell>
        </row>
        <row r="29">
          <cell r="A29" t="str">
            <v xml:space="preserve"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8.5974863752641539</v>
          </cell>
        </row>
        <row r="30">
          <cell r="A30" t="str">
            <v xml:space="preserve"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3.4715108470486471</v>
          </cell>
          <cell r="F30">
            <v>4.2014236458680898</v>
          </cell>
        </row>
        <row r="31">
          <cell r="A31" t="str">
            <v xml:space="preserve"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 xml:space="preserve"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57.751101376737843</v>
          </cell>
          <cell r="F34">
            <v>86</v>
          </cell>
        </row>
        <row r="35">
          <cell r="A35" t="str">
            <v xml:space="preserve">      Enterprises</v>
          </cell>
          <cell r="B35">
            <v>45.472260541573007</v>
          </cell>
          <cell r="C35">
            <v>82.014880908414938</v>
          </cell>
          <cell r="D35">
            <v>78.45378240989676</v>
          </cell>
          <cell r="E35">
            <v>65.512489850503897</v>
          </cell>
          <cell r="F35">
            <v>96</v>
          </cell>
        </row>
        <row r="36">
          <cell r="A36" t="str">
            <v xml:space="preserve"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57.751098511693833</v>
          </cell>
          <cell r="F36">
            <v>85.94858600771137</v>
          </cell>
        </row>
        <row r="37">
          <cell r="A37" t="str">
            <v xml:space="preserve"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71.284284306868514</v>
          </cell>
          <cell r="F37">
            <v>96.066732599426075</v>
          </cell>
        </row>
        <row r="38">
          <cell r="A38" t="str">
            <v xml:space="preserve">     Budgetary organizations</v>
          </cell>
          <cell r="B38" t="str">
            <v>...</v>
          </cell>
          <cell r="C38" t="str">
            <v>...</v>
          </cell>
          <cell r="D38">
            <v>63.109322075499477</v>
          </cell>
          <cell r="E38">
            <v>96.118460134165957</v>
          </cell>
          <cell r="F38">
            <v>63.002808665801624</v>
          </cell>
        </row>
        <row r="39">
          <cell r="A39" t="str">
            <v xml:space="preserve">     Irrigation   3/</v>
          </cell>
          <cell r="B39" t="str">
            <v>...</v>
          </cell>
          <cell r="C39" t="str">
            <v>...</v>
          </cell>
          <cell r="D39">
            <v>17.893337763748129</v>
          </cell>
          <cell r="E39">
            <v>11.522807365860922</v>
          </cell>
          <cell r="F39">
            <v>24.513386626062683</v>
          </cell>
        </row>
        <row r="40">
          <cell r="A40" t="str">
            <v xml:space="preserve">     Drinking water   4/</v>
          </cell>
          <cell r="B40" t="str">
            <v>...</v>
          </cell>
          <cell r="C40" t="str">
            <v>...</v>
          </cell>
          <cell r="D40">
            <v>54.364089775561098</v>
          </cell>
          <cell r="E40">
            <v>52.489832806145508</v>
          </cell>
          <cell r="F40">
            <v>42.18319721789485</v>
          </cell>
        </row>
        <row r="41">
          <cell r="A41" t="str">
            <v xml:space="preserve"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95.135633880789811</v>
          </cell>
          <cell r="F41">
            <v>84.143443508317119</v>
          </cell>
        </row>
        <row r="42">
          <cell r="A42" t="str">
            <v xml:space="preserve">     Others</v>
          </cell>
          <cell r="B42" t="str">
            <v>...</v>
          </cell>
          <cell r="C42" t="str">
            <v>...</v>
          </cell>
          <cell r="D42">
            <v>75.806101792943906</v>
          </cell>
          <cell r="E42">
            <v>57.145743391250711</v>
          </cell>
          <cell r="F42">
            <v>92.890181804100763</v>
          </cell>
        </row>
        <row r="43">
          <cell r="A43" t="str">
            <v xml:space="preserve"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76.864908027478549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 xml:space="preserve"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 xml:space="preserve"> Indirect taxes</v>
          </cell>
          <cell r="C10">
            <v>4.8025503317154428</v>
          </cell>
          <cell r="D10">
            <v>6.7813500002271656</v>
          </cell>
          <cell r="E10">
            <v>9.7528661144191702</v>
          </cell>
          <cell r="F10">
            <v>11.461126855051882</v>
          </cell>
        </row>
        <row r="11">
          <cell r="B11" t="str">
            <v xml:space="preserve">   VAT/Sales tax</v>
          </cell>
          <cell r="C11">
            <v>3.2585657256095808</v>
          </cell>
          <cell r="D11">
            <v>3.2590703471545983</v>
          </cell>
          <cell r="E11">
            <v>4.9242694617152232</v>
          </cell>
          <cell r="F11">
            <v>6.2867407584363324</v>
          </cell>
        </row>
        <row r="12">
          <cell r="B12" t="str">
            <v xml:space="preserve">   Customs duties</v>
          </cell>
          <cell r="C12">
            <v>0.51829939592368157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 xml:space="preserve">   Others</v>
          </cell>
          <cell r="C13">
            <v>1.0256852101821803</v>
          </cell>
          <cell r="D13">
            <v>2.6325473905477872</v>
          </cell>
          <cell r="E13">
            <v>3.5015747193368023</v>
          </cell>
          <cell r="F13">
            <v>4.0581834174702696</v>
          </cell>
        </row>
        <row r="14">
          <cell r="B14" t="str">
            <v xml:space="preserve"> Direct taxes</v>
          </cell>
          <cell r="C14">
            <v>7.9217285581626884</v>
          </cell>
          <cell r="D14">
            <v>6.0990957291336958</v>
          </cell>
          <cell r="E14">
            <v>6.6159500597955052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 xml:space="preserve"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 xml:space="preserve"> Indirect taxes 2/</v>
          </cell>
          <cell r="C18">
            <v>8.9996396266704473</v>
          </cell>
          <cell r="D18">
            <v>9.7829445066898142</v>
          </cell>
          <cell r="E18">
            <v>10.767097003173111</v>
          </cell>
          <cell r="F18">
            <v>10.061144571420174</v>
          </cell>
        </row>
        <row r="19">
          <cell r="B19" t="str">
            <v xml:space="preserve">   VAT/Sales tax</v>
          </cell>
          <cell r="C19">
            <v>4.68425327108391</v>
          </cell>
          <cell r="D19">
            <v>4.975358082422372</v>
          </cell>
          <cell r="E19">
            <v>5.5789302593514796</v>
          </cell>
          <cell r="F19">
            <v>5.6695009477904108</v>
          </cell>
        </row>
        <row r="20">
          <cell r="B20" t="str">
            <v xml:space="preserve">   Customs duties</v>
          </cell>
          <cell r="C20">
            <v>0.74982571647169716</v>
          </cell>
          <cell r="D20">
            <v>0.65873806970387883</v>
          </cell>
          <cell r="E20">
            <v>1.0376959282096767</v>
          </cell>
          <cell r="F20">
            <v>1.0682098327002314</v>
          </cell>
        </row>
        <row r="21">
          <cell r="B21" t="str">
            <v xml:space="preserve">   Others</v>
          </cell>
          <cell r="C21" t="str">
            <v>...</v>
          </cell>
          <cell r="D21" t="str">
            <v>...</v>
          </cell>
          <cell r="E21">
            <v>4.1504708156119552</v>
          </cell>
          <cell r="F21">
            <v>3.3234337909295317</v>
          </cell>
        </row>
        <row r="22">
          <cell r="B22" t="str">
            <v xml:space="preserve"> Direct taxes 2/</v>
          </cell>
          <cell r="C22">
            <v>10.741003100771357</v>
          </cell>
          <cell r="D22">
            <v>11.026754520308861</v>
          </cell>
          <cell r="E22">
            <v>8.5743449167119064</v>
          </cell>
          <cell r="F22">
            <v>8.2846106408125362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 xml:space="preserve"> Total taxes</v>
          </cell>
          <cell r="C27">
            <v>64.003120365198299</v>
          </cell>
          <cell r="D27">
            <v>72.938785311218965</v>
          </cell>
          <cell r="E27">
            <v>82.507921679522298</v>
          </cell>
          <cell r="F27">
            <v>82.123365209937376</v>
          </cell>
        </row>
        <row r="28">
          <cell r="B28" t="str">
            <v xml:space="preserve"> Indirect taxes</v>
          </cell>
          <cell r="C28">
            <v>24.156827243484791</v>
          </cell>
          <cell r="D28">
            <v>38.401111435089099</v>
          </cell>
          <cell r="E28">
            <v>49.159860123969551</v>
          </cell>
          <cell r="F28">
            <v>55.19106787511091</v>
          </cell>
        </row>
        <row r="29">
          <cell r="B29" t="str">
            <v xml:space="preserve">   VAT/Sales tax</v>
          </cell>
          <cell r="C29">
            <v>16.390584972167112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 xml:space="preserve">   Customs duties</v>
          </cell>
          <cell r="C30">
            <v>2.6070458616638095</v>
          </cell>
          <cell r="D30">
            <v>5.03833421950843</v>
          </cell>
          <cell r="E30">
            <v>6.6889273225354433</v>
          </cell>
          <cell r="F30">
            <v>5.3750751218614745</v>
          </cell>
        </row>
        <row r="31">
          <cell r="B31" t="str">
            <v xml:space="preserve"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 xml:space="preserve"> Direct taxes</v>
          </cell>
          <cell r="C32">
            <v>39.846293121713501</v>
          </cell>
          <cell r="D32">
            <v>34.537673876129872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 xml:space="preserve"> Total taxes</v>
          </cell>
          <cell r="C35">
            <v>84.119841037074877</v>
          </cell>
          <cell r="D35">
            <v>87.689222263078278</v>
          </cell>
          <cell r="E35">
            <v>89.362250317965803</v>
          </cell>
          <cell r="F35">
            <v>88.319001395559681</v>
          </cell>
        </row>
        <row r="36">
          <cell r="B36" t="str">
            <v xml:space="preserve"> Indirect taxes 2/</v>
          </cell>
          <cell r="C36">
            <v>39.380960032109677</v>
          </cell>
          <cell r="D36">
            <v>44.478076028679851</v>
          </cell>
          <cell r="E36">
            <v>46.768657194879438</v>
          </cell>
          <cell r="F36">
            <v>46.064161700532694</v>
          </cell>
        </row>
        <row r="37">
          <cell r="B37" t="str">
            <v xml:space="preserve">   VAT/Sales tax</v>
          </cell>
          <cell r="C37">
            <v>20.497530845808111</v>
          </cell>
          <cell r="D37">
            <v>22.620424240223649</v>
          </cell>
          <cell r="E37">
            <v>24.233001405750795</v>
          </cell>
          <cell r="F37">
            <v>25.957365642294601</v>
          </cell>
        </row>
        <row r="38">
          <cell r="B38" t="str">
            <v xml:space="preserve">   Customs duties</v>
          </cell>
          <cell r="C38">
            <v>3.2811154442130204</v>
          </cell>
          <cell r="D38">
            <v>2.9949471682313331</v>
          </cell>
          <cell r="E38">
            <v>4.5074029819419392</v>
          </cell>
          <cell r="F38">
            <v>4.8907149792259439</v>
          </cell>
        </row>
        <row r="39">
          <cell r="B39" t="str">
            <v xml:space="preserve"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15.216081079012151</v>
          </cell>
        </row>
        <row r="40">
          <cell r="B40" t="str">
            <v xml:space="preserve"> Direct taxes 2/</v>
          </cell>
          <cell r="C40">
            <v>47.000883520125434</v>
          </cell>
          <cell r="D40">
            <v>50.133047935466259</v>
          </cell>
          <cell r="E40">
            <v>37.244077764152827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 xml:space="preserve">  Armenia</v>
          </cell>
          <cell r="C44">
            <v>19.880716467063003</v>
          </cell>
          <cell r="D44">
            <v>17.659254502802469</v>
          </cell>
          <cell r="E44">
            <v>19.839084346100144</v>
          </cell>
          <cell r="F44">
            <v>20.766271239735186</v>
          </cell>
        </row>
        <row r="45">
          <cell r="A45" t="str">
            <v xml:space="preserve">  Comparator group</v>
          </cell>
          <cell r="C45">
            <v>22.852768493537226</v>
          </cell>
          <cell r="D45">
            <v>21.994981303556578</v>
          </cell>
          <cell r="E45">
            <v>23.022035801258731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 xml:space="preserve">    Kyrgyz data includes central government only.</v>
          </cell>
        </row>
        <row r="52">
          <cell r="B52" t="str">
            <v>2/ Average excludes Georgia in 1995 and 1996.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 xml:space="preserve">2000 </v>
          </cell>
          <cell r="D90" t="str">
            <v>2001 1/</v>
          </cell>
          <cell r="G90" t="str">
            <v xml:space="preserve">2002 </v>
          </cell>
        </row>
        <row r="91">
          <cell r="B91" t="str">
            <v xml:space="preserve"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38.694204086722337</v>
          </cell>
          <cell r="D94">
            <v>38.149237858915278</v>
          </cell>
          <cell r="E94">
            <v>37.689128502209293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2.4924409356029442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0.84242256948853111</v>
          </cell>
          <cell r="C98">
            <v>0.43827171499930495</v>
          </cell>
          <cell r="D98">
            <v>0.45728465083303799</v>
          </cell>
          <cell r="E98">
            <v>1.1435578729080775</v>
          </cell>
          <cell r="G98">
            <v>0.37228340317707825</v>
          </cell>
          <cell r="H98">
            <v>0.35298286112221622</v>
          </cell>
        </row>
        <row r="99">
          <cell r="A99" t="str">
            <v>Income taxes</v>
          </cell>
          <cell r="B99">
            <v>4.7407854961013767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8.4926720072691211</v>
          </cell>
          <cell r="C100">
            <v>8.817690821753347</v>
          </cell>
          <cell r="D100">
            <v>8.9606522509748316</v>
          </cell>
          <cell r="E100">
            <v>8.2868274085195903</v>
          </cell>
          <cell r="G100">
            <v>9.0303089367508047</v>
          </cell>
          <cell r="H100">
            <v>8.5621444794723978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3.8788415417537281</v>
          </cell>
          <cell r="D101">
            <v>3.9879475363346328</v>
          </cell>
          <cell r="E101">
            <v>3.7369053845133156</v>
          </cell>
          <cell r="G101">
            <v>4.4820192963648768</v>
          </cell>
          <cell r="H101">
            <v>4.2496549170185149</v>
          </cell>
        </row>
        <row r="102">
          <cell r="A102" t="str">
            <v>Excise duties</v>
          </cell>
          <cell r="C102">
            <v>3.0464063376017041</v>
          </cell>
          <cell r="D102">
            <v>3.1974477135767461</v>
          </cell>
          <cell r="E102">
            <v>2.6254225036118131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0.82501841954457678</v>
          </cell>
          <cell r="D103">
            <v>0.49202410492733073</v>
          </cell>
          <cell r="E103">
            <v>0.65973194085101372</v>
          </cell>
          <cell r="G103">
            <v>0.32485462755416949</v>
          </cell>
          <cell r="H103">
            <v>0.30801296782043303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8.3363133915574466</v>
          </cell>
          <cell r="D104">
            <v>8.5430698333924138</v>
          </cell>
          <cell r="E104">
            <v>7.7999627930092714</v>
          </cell>
          <cell r="G104">
            <v>8.1879608875028431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6.8872649483386077</v>
          </cell>
          <cell r="C105">
            <v>6.6520057894429341</v>
          </cell>
          <cell r="D105">
            <v>6.8699042892591278</v>
          </cell>
          <cell r="E105">
            <v>6.1502953093869319</v>
          </cell>
          <cell r="G105">
            <v>6.3522073871942304</v>
          </cell>
          <cell r="H105">
            <v>5.4422811284192321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0.94133967280382802</v>
          </cell>
          <cell r="C107">
            <v>1.1673530051938796</v>
          </cell>
          <cell r="D107">
            <v>1.3275434243176178</v>
          </cell>
          <cell r="E107">
            <v>0.79613506475265627</v>
          </cell>
          <cell r="G107">
            <v>1.0177695481272131</v>
          </cell>
          <cell r="H107">
            <v>0.96500462818141663</v>
          </cell>
        </row>
        <row r="108">
          <cell r="A108" t="str">
            <v xml:space="preserve">Nontax revenues </v>
          </cell>
          <cell r="B108">
            <v>7.865347815141237</v>
          </cell>
          <cell r="C108">
            <v>8.052187220695469</v>
          </cell>
          <cell r="D108">
            <v>7.2031194611839782</v>
          </cell>
          <cell r="E108">
            <v>7.710490446885669</v>
          </cell>
          <cell r="G108">
            <v>7.2127472955852259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0.51085767253135406</v>
          </cell>
          <cell r="D109">
            <v>0.46082949308755761</v>
          </cell>
          <cell r="E109">
            <v>0.58950458993135613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7.1209858569543139</v>
          </cell>
          <cell r="G110">
            <v>6.7254653542539717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0.65172279265092103</v>
          </cell>
          <cell r="C111">
            <v>0.76140721246232135</v>
          </cell>
          <cell r="D111">
            <v>0.97341368309110243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39.645515774548038</v>
          </cell>
          <cell r="E113">
            <v>38.550764076954323</v>
          </cell>
          <cell r="G113">
            <v>38.904590195887344</v>
          </cell>
          <cell r="H113">
            <v>38.232417643679071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35.650977973061771</v>
          </cell>
          <cell r="D114">
            <v>34.779156327543426</v>
          </cell>
          <cell r="E114">
            <v>34.817572638883874</v>
          </cell>
          <cell r="G114">
            <v>35.642400025988373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30.379386736350501</v>
          </cell>
          <cell r="D115">
            <v>30.604750088621056</v>
          </cell>
          <cell r="E115">
            <v>29.95871779713007</v>
          </cell>
          <cell r="G115">
            <v>31.524867621739279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4.9834297984442104</v>
          </cell>
          <cell r="C116">
            <v>4.7971928804698925</v>
          </cell>
          <cell r="D116">
            <v>5.0372208436724568</v>
          </cell>
          <cell r="E116">
            <v>4.0377350463855031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4.8757988099159943</v>
          </cell>
          <cell r="C117">
            <v>4.6930614787600247</v>
          </cell>
          <cell r="D117">
            <v>4.937965260545905</v>
          </cell>
          <cell r="E117">
            <v>3.9121361303176538</v>
          </cell>
          <cell r="G117">
            <v>3.8917584380989507</v>
          </cell>
          <cell r="H117">
            <v>3.6899953544887878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9.9255583126550861E-2</v>
          </cell>
          <cell r="E118">
            <v>0.12559891606784909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7.4639232879376793</v>
          </cell>
          <cell r="C119">
            <v>8.1000767283225663</v>
          </cell>
          <cell r="D119">
            <v>6.3700815313718548</v>
          </cell>
          <cell r="E119">
            <v>6.4987310120267718</v>
          </cell>
          <cell r="G119">
            <v>6.0114348828899065</v>
          </cell>
          <cell r="H119">
            <v>5.6997799695171132</v>
          </cell>
        </row>
        <row r="120">
          <cell r="A120" t="str">
            <v>Defense and security</v>
          </cell>
          <cell r="B120">
            <v>4.3631973982282544</v>
          </cell>
          <cell r="C120">
            <v>3.3064221647105563</v>
          </cell>
          <cell r="D120">
            <v>3.5377525700106349</v>
          </cell>
          <cell r="E120">
            <v>3.2307957737990529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2.0555778071049708</v>
          </cell>
          <cell r="C121">
            <v>0.93373288727963877</v>
          </cell>
          <cell r="D121">
            <v>0.83870967741935476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 xml:space="preserve"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13.753418940924281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8.3602674829377257</v>
          </cell>
          <cell r="C123">
            <v>8.864855546326627</v>
          </cell>
          <cell r="D123">
            <v>9.1811414392059554</v>
          </cell>
          <cell r="E123">
            <v>8.7325009816635717</v>
          </cell>
          <cell r="G123">
            <v>9.3616606568560581</v>
          </cell>
          <cell r="H123">
            <v>8.8763177066492389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3.1865784083502482</v>
          </cell>
          <cell r="D124">
            <v>3.2293512938674231</v>
          </cell>
          <cell r="E124">
            <v>2.8958653309514557</v>
          </cell>
          <cell r="G124">
            <v>3.4064256245330209</v>
          </cell>
          <cell r="H124">
            <v>4.0020124908908858</v>
          </cell>
        </row>
        <row r="125">
          <cell r="A125" t="str">
            <v>Health Insurance Fund</v>
          </cell>
          <cell r="B125">
            <v>0</v>
          </cell>
          <cell r="C125">
            <v>0.36631634488953002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2.0513663656840841</v>
          </cell>
        </row>
        <row r="126">
          <cell r="A126" t="str">
            <v>Other social expenditures</v>
          </cell>
          <cell r="C126">
            <v>0.82421177600144269</v>
          </cell>
          <cell r="D126">
            <v>0.99539170506912444</v>
          </cell>
          <cell r="E126">
            <v>0.76000849480840926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3.8087849096141921</v>
          </cell>
          <cell r="C129">
            <v>3.8743560354897748</v>
          </cell>
          <cell r="D129">
            <v>3.2403403048564337</v>
          </cell>
          <cell r="E129">
            <v>3.864530089550001</v>
          </cell>
          <cell r="G129">
            <v>3.3703667608745089</v>
          </cell>
          <cell r="H129">
            <v>3.6832190691967379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0.23362011791424109</v>
          </cell>
          <cell r="D131">
            <v>6.5579581708613971E-2</v>
          </cell>
          <cell r="E131">
            <v>0.16712758992899271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8.1202454102797514E-2</v>
          </cell>
          <cell r="C132">
            <v>1.1636150833072521</v>
          </cell>
          <cell r="D132">
            <v>0.86848635235732019</v>
          </cell>
          <cell r="E132">
            <v>0.82719716227481255</v>
          </cell>
          <cell r="G132">
            <v>0.74716564337458991</v>
          </cell>
          <cell r="H132">
            <v>0.51715377297050702</v>
          </cell>
        </row>
        <row r="133">
          <cell r="A133" t="str">
            <v>Enterprise restructuring</v>
          </cell>
          <cell r="B133">
            <v>8.1202454102797514E-2</v>
          </cell>
          <cell r="C133">
            <v>0.41154519971772713</v>
          </cell>
          <cell r="D133">
            <v>0.21269053527118043</v>
          </cell>
          <cell r="E133">
            <v>0.20257889688362751</v>
          </cell>
          <cell r="G133">
            <v>0.58473832959750516</v>
          </cell>
          <cell r="H133">
            <v>6.1602593564086608E-2</v>
          </cell>
        </row>
        <row r="134">
          <cell r="A134" t="str">
            <v>Other contingency</v>
          </cell>
          <cell r="B134">
            <v>0</v>
          </cell>
          <cell r="C134">
            <v>0.61638331910493371</v>
          </cell>
          <cell r="D134">
            <v>0.51400212690535274</v>
          </cell>
          <cell r="E134">
            <v>0.48956566746876662</v>
          </cell>
          <cell r="G134">
            <v>0</v>
          </cell>
          <cell r="H134">
            <v>0.29446039723633399</v>
          </cell>
        </row>
        <row r="135">
          <cell r="A135" t="str">
            <v>Natural disaster</v>
          </cell>
          <cell r="B135">
            <v>0</v>
          </cell>
          <cell r="C135">
            <v>0.13568656448459121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-9.7456388266249942E-4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2.8715558633254141</v>
          </cell>
          <cell r="G139">
            <v>2.4263392132020911</v>
          </cell>
          <cell r="H139" t="e">
            <v>#REF!</v>
          </cell>
        </row>
        <row r="141">
          <cell r="A141" t="str">
            <v>Interest</v>
          </cell>
          <cell r="B141">
            <v>4.4279703644681652</v>
          </cell>
          <cell r="C141">
            <v>4.0475649812489021</v>
          </cell>
          <cell r="D141">
            <v>4.8663594470046085</v>
          </cell>
          <cell r="E141">
            <v>3.7331914380704498</v>
          </cell>
          <cell r="G141">
            <v>3.2621901698989699</v>
          </cell>
          <cell r="H141">
            <v>2.6994256499782754</v>
          </cell>
        </row>
        <row r="142">
          <cell r="A142" t="str">
            <v xml:space="preserve">External </v>
          </cell>
          <cell r="B142">
            <v>3.2081321024516463</v>
          </cell>
          <cell r="C142">
            <v>3.0581867722196003</v>
          </cell>
          <cell r="D142">
            <v>3.7674583481035091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0.99124716997261575</v>
          </cell>
          <cell r="D143">
            <v>1.098901098901099</v>
          </cell>
          <cell r="E143">
            <v>0.85454531335410222</v>
          </cell>
          <cell r="G143">
            <v>0.71143163434363121</v>
          </cell>
          <cell r="H143">
            <v>0.72321444844237681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-0.86163557474503538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0.86163557474503538</v>
          </cell>
          <cell r="G149">
            <v>0.8358509566968817</v>
          </cell>
          <cell r="H149" t="e">
            <v>#REF!</v>
          </cell>
        </row>
        <row r="150">
          <cell r="A150" t="str">
            <v xml:space="preserve"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-2.445941155618446E-2</v>
          </cell>
          <cell r="E151">
            <v>-1.7070648377393682</v>
          </cell>
          <cell r="G151">
            <v>-0.82837930026313233</v>
          </cell>
          <cell r="H151">
            <v>-0.78604909387774391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 xml:space="preserve">  . . . </v>
          </cell>
          <cell r="D152">
            <v>-2.445941155618446E-2</v>
          </cell>
          <cell r="E152">
            <v>-1.7070648377393682</v>
          </cell>
          <cell r="G152" t="str">
            <v>…</v>
          </cell>
          <cell r="H152" t="str">
            <v xml:space="preserve">  . . . </v>
          </cell>
        </row>
        <row r="153">
          <cell r="A153" t="str">
            <v>Net nonbank</v>
          </cell>
          <cell r="B153">
            <v>0</v>
          </cell>
          <cell r="C153" t="str">
            <v xml:space="preserve"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 xml:space="preserve"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1.2914273415454729</v>
          </cell>
          <cell r="D154">
            <v>1.6306274370790501</v>
          </cell>
          <cell r="E154">
            <v>2.9053190128060251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26752.832999999999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 xml:space="preserve"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>
        <row r="8">
          <cell r="C8">
            <v>36972.766879976851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B19" t="str">
            <v>1992A1</v>
          </cell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B26" t="str">
            <v>1999A1</v>
          </cell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B27" t="str">
            <v>2000A1</v>
          </cell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B29" t="str">
            <v>2002A1</v>
          </cell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B30" t="str">
            <v>2003A1</v>
          </cell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B31" t="str">
            <v>2004A1</v>
          </cell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B49" t="str">
            <v>1994Q1</v>
          </cell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B50" t="str">
            <v>1994Q2</v>
          </cell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B51" t="str">
            <v>1994Q3</v>
          </cell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B52" t="str">
            <v>1994Q4</v>
          </cell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B53" t="str">
            <v>1995Q1</v>
          </cell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B54" t="str">
            <v>1995Q2</v>
          </cell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B55" t="str">
            <v>1995Q3</v>
          </cell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B56" t="str">
            <v>1995Q4</v>
          </cell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B57" t="str">
            <v>1996Q1</v>
          </cell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B67" t="str">
            <v>1998Q3</v>
          </cell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B88" t="str">
            <v>1991M1</v>
          </cell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B89" t="str">
            <v>1991M2</v>
          </cell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B90" t="str">
            <v>1991M3</v>
          </cell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B91" t="str">
            <v>1991M4</v>
          </cell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B92" t="str">
            <v>1991M5</v>
          </cell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B93" t="str">
            <v>1991M6</v>
          </cell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B94" t="str">
            <v>1991M7</v>
          </cell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B95" t="str">
            <v>1991M8</v>
          </cell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B96" t="str">
            <v>1991M9</v>
          </cell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B97" t="str">
            <v>1991M10</v>
          </cell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B98" t="str">
            <v>1991M11</v>
          </cell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B99" t="str">
            <v>1991M12</v>
          </cell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B100" t="str">
            <v>1992M1</v>
          </cell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B101" t="str">
            <v>1992M2</v>
          </cell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B102" t="str">
            <v>1992M3</v>
          </cell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B103" t="str">
            <v>1992M4</v>
          </cell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B104" t="str">
            <v>1992M5</v>
          </cell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B105" t="str">
            <v>1992M6</v>
          </cell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B106" t="str">
            <v>1992M7</v>
          </cell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B107" t="str">
            <v>1992M8</v>
          </cell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B108" t="str">
            <v>1992M9</v>
          </cell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B109" t="str">
            <v>1992M10</v>
          </cell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B110" t="str">
            <v>1992M11</v>
          </cell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B111" t="str">
            <v>1992M12</v>
          </cell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B112" t="str">
            <v>1993M1</v>
          </cell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B113" t="str">
            <v>1993M2</v>
          </cell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B115" t="str">
            <v>1993M4</v>
          </cell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B116" t="str">
            <v>1993M5</v>
          </cell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B117" t="str">
            <v>1993M6</v>
          </cell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B118" t="str">
            <v>1993M7</v>
          </cell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B119" t="str">
            <v>1993M8</v>
          </cell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B120" t="str">
            <v>1993M9</v>
          </cell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B123" t="str">
            <v>1993M12</v>
          </cell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B124" t="str">
            <v>1994M1</v>
          </cell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B125" t="str">
            <v>1994M2</v>
          </cell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B126" t="str">
            <v>1994M3</v>
          </cell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B127" t="str">
            <v>1994M4</v>
          </cell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B128" t="str">
            <v>1994M5</v>
          </cell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B129" t="str">
            <v>1994M6</v>
          </cell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B130" t="str">
            <v>1994M7</v>
          </cell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B131" t="str">
            <v>1994M8</v>
          </cell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B132" t="str">
            <v>1994M9</v>
          </cell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B133" t="str">
            <v>1994M10</v>
          </cell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B134" t="str">
            <v>1994M11</v>
          </cell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B135" t="str">
            <v>1994M12</v>
          </cell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B136" t="str">
            <v>1995M1</v>
          </cell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B137" t="str">
            <v>1995M2</v>
          </cell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B138" t="str">
            <v>1995M3</v>
          </cell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B139" t="str">
            <v>1995M4</v>
          </cell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B140" t="str">
            <v>1995M5</v>
          </cell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B141" t="str">
            <v>1995M6</v>
          </cell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B142" t="str">
            <v>1995M7</v>
          </cell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B143" t="str">
            <v>1995M8</v>
          </cell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B144" t="str">
            <v>1995M9</v>
          </cell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B145" t="str">
            <v>1995M10</v>
          </cell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B146" t="str">
            <v>1995M11</v>
          </cell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B147" t="str">
            <v>1995M12</v>
          </cell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B148" t="str">
            <v>1996M1</v>
          </cell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B151" t="str">
            <v>1996M4</v>
          </cell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B155" t="str">
            <v>1996M8</v>
          </cell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B156" t="str">
            <v>1996M9</v>
          </cell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B163" t="str">
            <v>1997M4</v>
          </cell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B165" t="str">
            <v>1997M6</v>
          </cell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B166" t="str">
            <v>1997M7</v>
          </cell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B168" t="str">
            <v>1997M9</v>
          </cell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B169" t="str">
            <v>1997M10</v>
          </cell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B170" t="str">
            <v>1997M11</v>
          </cell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B173" t="str">
            <v>1998M2</v>
          </cell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B174" t="str">
            <v>1998M3</v>
          </cell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B176" t="str">
            <v>1998M5</v>
          </cell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B177" t="str">
            <v>1998M6</v>
          </cell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B194" t="str">
            <v>1999M11</v>
          </cell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 xml:space="preserve"> </v>
          </cell>
          <cell r="H2" t="str">
            <v xml:space="preserve"> </v>
          </cell>
          <cell r="I2" t="str">
            <v xml:space="preserve"> </v>
          </cell>
          <cell r="J2" t="str">
            <v xml:space="preserve"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 xml:space="preserve"> </v>
          </cell>
          <cell r="H7" t="str">
            <v xml:space="preserve"> </v>
          </cell>
          <cell r="K7" t="str">
            <v xml:space="preserve"> </v>
          </cell>
          <cell r="L7" t="str">
            <v xml:space="preserve"> </v>
          </cell>
        </row>
        <row r="8"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</row>
        <row r="9"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433.66666666666669</v>
          </cell>
          <cell r="I10">
            <v>376.66666666666669</v>
          </cell>
          <cell r="J10">
            <v>436.33333333333331</v>
          </cell>
          <cell r="N10" t="str">
            <v xml:space="preserve">  </v>
          </cell>
        </row>
        <row r="11">
          <cell r="B11" t="str">
            <v>Q2</v>
          </cell>
          <cell r="C11">
            <v>41.910452369215093</v>
          </cell>
          <cell r="D11">
            <v>409.09671803652964</v>
          </cell>
          <cell r="E11">
            <v>296.66666666666669</v>
          </cell>
          <cell r="F11">
            <v>308.66000000000003</v>
          </cell>
          <cell r="G11">
            <v>176</v>
          </cell>
          <cell r="H11">
            <v>1303.3333333333333</v>
          </cell>
          <cell r="I11">
            <v>695.33333333333337</v>
          </cell>
          <cell r="J11">
            <v>1621.3333333333333</v>
          </cell>
          <cell r="N11" t="str">
            <v xml:space="preserve">  </v>
          </cell>
        </row>
        <row r="12">
          <cell r="B12" t="str">
            <v>Q3</v>
          </cell>
          <cell r="C12">
            <v>2.6773148824304149</v>
          </cell>
          <cell r="D12">
            <v>502.87222372969342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796.66666666666663</v>
          </cell>
          <cell r="J12">
            <v>3380.6666666666665</v>
          </cell>
          <cell r="N12" t="str">
            <v xml:space="preserve">  </v>
          </cell>
        </row>
        <row r="13">
          <cell r="B13" t="str">
            <v>Q4</v>
          </cell>
          <cell r="C13">
            <v>27.091023014214642</v>
          </cell>
          <cell r="D13">
            <v>784.42308503369713</v>
          </cell>
          <cell r="E13">
            <v>397.23</v>
          </cell>
          <cell r="F13">
            <v>405.51</v>
          </cell>
          <cell r="G13">
            <v>278.33333333333331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 xml:space="preserve"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4650.4577968526473</v>
          </cell>
          <cell r="I14">
            <v>2014.4557823129251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5.1159785145874492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496.66666666666669</v>
          </cell>
          <cell r="H15">
            <v>5797.4821173104438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3124.1319444444439</v>
          </cell>
          <cell r="J16">
            <v>9210.3333333333339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 xml:space="preserve">Q4  </v>
          </cell>
          <cell r="C17">
            <v>4.7462984586746249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616.54886357321482</v>
          </cell>
          <cell r="H17">
            <v>7215.1304347826081</v>
          </cell>
          <cell r="I17">
            <v>3567</v>
          </cell>
          <cell r="J17">
            <v>9782.3333333333339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2.3880657274935491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715955.66666666663</v>
          </cell>
          <cell r="L18">
            <v>358393</v>
          </cell>
          <cell r="M18">
            <v>357562.66666666669</v>
          </cell>
          <cell r="N18">
            <v>145501</v>
          </cell>
        </row>
        <row r="19">
          <cell r="B19" t="str">
            <v>Q2</v>
          </cell>
          <cell r="C19">
            <v>-0.55489941153790134</v>
          </cell>
          <cell r="D19">
            <v>1527.549330944159</v>
          </cell>
          <cell r="E19">
            <v>407.12400000000002</v>
          </cell>
          <cell r="F19">
            <v>409.81</v>
          </cell>
          <cell r="G19">
            <v>720</v>
          </cell>
          <cell r="H19">
            <v>8264.7603012028248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415.20333333333338</v>
          </cell>
          <cell r="F20">
            <v>412.3</v>
          </cell>
          <cell r="G20">
            <v>756.66666666666663</v>
          </cell>
          <cell r="H20">
            <v>8166.3991908166236</v>
          </cell>
          <cell r="I20">
            <v>4696.6499999999996</v>
          </cell>
          <cell r="J20">
            <v>12382.333333333334</v>
          </cell>
          <cell r="K20">
            <v>667533.33333333337</v>
          </cell>
          <cell r="L20">
            <v>366225</v>
          </cell>
          <cell r="M20">
            <v>301308.33333333331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1486.1722876138519</v>
          </cell>
          <cell r="E21">
            <v>428.83333333333331</v>
          </cell>
          <cell r="F21">
            <v>435.1</v>
          </cell>
          <cell r="G21">
            <v>830</v>
          </cell>
          <cell r="H21">
            <v>8792.1516100519566</v>
          </cell>
          <cell r="I21">
            <v>5143.95</v>
          </cell>
          <cell r="J21">
            <v>12906.711526666666</v>
          </cell>
          <cell r="K21">
            <v>659833.33333333337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464.95333333333338</v>
          </cell>
          <cell r="F22">
            <v>477.52</v>
          </cell>
          <cell r="G22">
            <v>996</v>
          </cell>
          <cell r="H22">
            <v>9456.9477407557042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2.9287090174831221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1748.3245858133521</v>
          </cell>
          <cell r="E24">
            <v>502.52333333333331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8381.3333333333339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499.43333333333339</v>
          </cell>
          <cell r="F26">
            <v>502.38</v>
          </cell>
          <cell r="G26">
            <v>1095.5999999999999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1095.5999999999999</v>
          </cell>
          <cell r="H27">
            <v>14669</v>
          </cell>
          <cell r="I27">
            <v>9137.6666666666661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1095.5999999999999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234331.22161500459</v>
          </cell>
        </row>
        <row r="29">
          <cell r="B29" t="str">
            <v>Q4</v>
          </cell>
          <cell r="C29">
            <v>2.9991909321560817</v>
          </cell>
          <cell r="D29">
            <v>1883.9097201830989</v>
          </cell>
          <cell r="E29">
            <v>531.17982651939815</v>
          </cell>
          <cell r="F29">
            <v>555.24047848550947</v>
          </cell>
          <cell r="G29">
            <v>1095.5999999999999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1.6937875269858349</v>
          </cell>
          <cell r="D30">
            <v>2030.532713600026</v>
          </cell>
          <cell r="E30">
            <v>572.86547699407492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9556.7340000000004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-3.6474663718366607E-3</v>
          </cell>
          <cell r="D31">
            <v>2059.5169519475226</v>
          </cell>
          <cell r="E31">
            <v>582.42463152186212</v>
          </cell>
          <cell r="F31">
            <v>576.95673997812253</v>
          </cell>
          <cell r="G31">
            <v>1248.9840000000002</v>
          </cell>
          <cell r="H31">
            <v>14451.77048370629</v>
          </cell>
          <cell r="I31">
            <v>9556.7340000000004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-0.90304977441425516</v>
          </cell>
          <cell r="D32">
            <v>1998.198121762797</v>
          </cell>
          <cell r="E32">
            <v>564.24599835857771</v>
          </cell>
          <cell r="F32">
            <v>558.07409979211843</v>
          </cell>
          <cell r="G32">
            <v>1248.9840000000002</v>
          </cell>
          <cell r="H32">
            <v>14451.77048370629</v>
          </cell>
          <cell r="I32">
            <v>9556.7340000000004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1.1665897616483401</v>
          </cell>
          <cell r="D33">
            <v>2036.2672709638139</v>
          </cell>
          <cell r="E33">
            <v>565.64892139946483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9556.7340000000004</v>
          </cell>
          <cell r="J33">
            <v>20474.70645546</v>
          </cell>
          <cell r="N33">
            <v>283986.64561049198</v>
          </cell>
        </row>
        <row r="34">
          <cell r="C34" t="str">
            <v xml:space="preserve"> 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</row>
        <row r="35">
          <cell r="A35" t="str">
            <v>ANNUAL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</row>
        <row r="36"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794.58333333333326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2.3363668776949398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6086.0183087371461</v>
          </cell>
          <cell r="I38">
            <v>2867.936047335601</v>
          </cell>
          <cell r="J38">
            <v>8388.6666666666679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413.45766666666668</v>
          </cell>
          <cell r="F39">
            <v>435.1</v>
          </cell>
          <cell r="G39">
            <v>756.66666666666663</v>
          </cell>
          <cell r="H39">
            <v>8229.5298417271133</v>
          </cell>
          <cell r="I39">
            <v>4675.8999999999996</v>
          </cell>
          <cell r="J39">
            <v>12159.927881666667</v>
          </cell>
          <cell r="K39">
            <v>683091.08333333337</v>
          </cell>
          <cell r="L39">
            <v>356276.25</v>
          </cell>
          <cell r="M39">
            <v>325868</v>
          </cell>
          <cell r="N39">
            <v>660310.53038914793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7438.9166666666661</v>
          </cell>
          <cell r="J40">
            <v>14187.333333333334</v>
          </cell>
          <cell r="K40">
            <v>514933.58333333331</v>
          </cell>
          <cell r="L40">
            <v>272154.33333333337</v>
          </cell>
          <cell r="M40">
            <v>242779.25</v>
          </cell>
          <cell r="N40">
            <v>798555.12396301096</v>
          </cell>
        </row>
        <row r="41">
          <cell r="A41" t="str">
            <v>1998</v>
          </cell>
          <cell r="C41">
            <v>0.43106730470059418</v>
          </cell>
          <cell r="D41">
            <v>1885.4084843142903</v>
          </cell>
          <cell r="E41">
            <v>509.24692579651622</v>
          </cell>
          <cell r="F41">
            <v>555.24047848550947</v>
          </cell>
          <cell r="G41">
            <v>1095.5999999999999</v>
          </cell>
          <cell r="H41">
            <v>13451.110414722943</v>
          </cell>
          <cell r="I41">
            <v>8574.9666666666653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0.48332449860049032</v>
          </cell>
          <cell r="D42">
            <v>2031.1287645685397</v>
          </cell>
          <cell r="E42">
            <v>571.29625706849492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9556.7340000000004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0.48332449860049032</v>
          </cell>
          <cell r="D43">
            <v>2152.1146318330093</v>
          </cell>
          <cell r="E43">
            <v>591.02409654259463</v>
          </cell>
          <cell r="F43">
            <v>594.24938088301485</v>
          </cell>
          <cell r="G43">
            <v>1398.8620800000001</v>
          </cell>
          <cell r="H43">
            <v>15778.860308451462</v>
          </cell>
          <cell r="I43">
            <v>10703.542080000001</v>
          </cell>
          <cell r="J43">
            <v>22023.617998815549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0.48332449860049032</v>
          </cell>
          <cell r="D44">
            <v>2280.3071224948117</v>
          </cell>
          <cell r="E44">
            <v>611.43317214506146</v>
          </cell>
          <cell r="F44">
            <v>614.76983108480533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0.48332449860049032</v>
          </cell>
          <cell r="D45">
            <v>2416.1355050459224</v>
          </cell>
          <cell r="E45">
            <v>632.54700812766146</v>
          </cell>
          <cell r="F45">
            <v>635.99888762264038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2560.0546177116098</v>
          </cell>
          <cell r="E46">
            <v>654.38994107491612</v>
          </cell>
          <cell r="F46">
            <v>657.96101988849432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0.48332449860049032</v>
          </cell>
          <cell r="D47">
            <v>2712.546391532775</v>
          </cell>
          <cell r="E47">
            <v>676.98714795534556</v>
          </cell>
          <cell r="F47">
            <v>680.68154224440934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1.2999999999999901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 xml:space="preserve"> </v>
          </cell>
          <cell r="H48">
            <v>495.04333333333335</v>
          </cell>
          <cell r="I48" t="str">
            <v xml:space="preserve"> </v>
          </cell>
          <cell r="J48" t="str">
            <v xml:space="preserve"> </v>
          </cell>
          <cell r="K48">
            <v>0</v>
          </cell>
          <cell r="L48">
            <v>0</v>
          </cell>
          <cell r="M48">
            <v>0</v>
          </cell>
          <cell r="N48">
            <v>2117431.6673044791</v>
          </cell>
        </row>
        <row r="49">
          <cell r="A49">
            <v>2006</v>
          </cell>
          <cell r="C49">
            <v>1.2999999999999901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 xml:space="preserve"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5.8653945913958783</v>
          </cell>
          <cell r="E6">
            <v>3.3210376749257753</v>
          </cell>
          <cell r="F6">
            <v>7.3403760129280071</v>
          </cell>
          <cell r="G6">
            <v>3.2999951180604503</v>
          </cell>
          <cell r="H6">
            <v>5.9999168002683678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 xml:space="preserve">Food </v>
          </cell>
          <cell r="B12">
            <v>3.5887487875848612</v>
          </cell>
          <cell r="C12">
            <v>3.142578430953713</v>
          </cell>
          <cell r="D12">
            <v>-0.31897659161270742</v>
          </cell>
          <cell r="E12">
            <v>-4.5412979351032501</v>
          </cell>
          <cell r="F12">
            <v>-5.1203475052810088</v>
          </cell>
          <cell r="G12">
            <v>-9.8376077602825305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0.46730743143497122</v>
          </cell>
          <cell r="L12">
            <v>1.5308679266007097</v>
          </cell>
          <cell r="M12">
            <v>1.5033955223536788</v>
          </cell>
          <cell r="N12">
            <v>-3.8389513108614159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4.2013004747808669</v>
          </cell>
          <cell r="S12">
            <v>5.1497900516795925</v>
          </cell>
          <cell r="T12">
            <v>2.2731756504965173</v>
          </cell>
          <cell r="U12">
            <v>0.60852814989929005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0.29211295034079487</v>
          </cell>
          <cell r="AA12">
            <v>0.39034056432039055</v>
          </cell>
          <cell r="AB12">
            <v>-0.60409227815850786</v>
          </cell>
          <cell r="AC12">
            <v>-2.2242331216544731</v>
          </cell>
          <cell r="AD12">
            <v>-1.1691796575517555</v>
          </cell>
          <cell r="AE12">
            <v>-0.61288758274564703</v>
          </cell>
          <cell r="AF12">
            <v>1.903656268334375</v>
          </cell>
          <cell r="AG12">
            <v>1.8831413162279764</v>
          </cell>
          <cell r="AH12">
            <v>2.2765786037725499</v>
          </cell>
          <cell r="AI12">
            <v>-0.10615711252655036</v>
          </cell>
          <cell r="AJ12">
            <v>0.95022546457190771</v>
          </cell>
          <cell r="AK12">
            <v>2.7456195244055071</v>
          </cell>
          <cell r="AL12">
            <v>4.7572815533980739</v>
          </cell>
          <cell r="AM12">
            <v>6.1968962172647801</v>
          </cell>
        </row>
        <row r="13">
          <cell r="A13" t="str">
            <v>Non-Food</v>
          </cell>
          <cell r="B13">
            <v>-3.3633390103978589</v>
          </cell>
          <cell r="C13">
            <v>0.71953632643197984</v>
          </cell>
          <cell r="D13">
            <v>-0.91830281707779848</v>
          </cell>
          <cell r="E13">
            <v>-1.752889431312199</v>
          </cell>
          <cell r="F13">
            <v>-5.3140359791904679</v>
          </cell>
          <cell r="G13">
            <v>-3.8660509868347903</v>
          </cell>
          <cell r="H13">
            <v>-0.73199925362731344</v>
          </cell>
          <cell r="I13">
            <v>-0.39758182307302325</v>
          </cell>
          <cell r="J13">
            <v>-7.7473602041023497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5.5061502054211564</v>
          </cell>
          <cell r="O13">
            <v>-0.79467750949454574</v>
          </cell>
          <cell r="P13">
            <v>7.412402325248646E-2</v>
          </cell>
          <cell r="Q13">
            <v>0.51393438494553578</v>
          </cell>
          <cell r="R13">
            <v>-1.2922865476161505E-2</v>
          </cell>
          <cell r="S13">
            <v>0.59816901901468267</v>
          </cell>
          <cell r="T13">
            <v>0.25264111940390688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-5.6054859966404251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-0.27166606631700008</v>
          </cell>
          <cell r="AE13">
            <v>0.2273363646918547</v>
          </cell>
          <cell r="AF13">
            <v>0.35139904928755961</v>
          </cell>
          <cell r="AG13">
            <v>-3.2077011763336882</v>
          </cell>
          <cell r="AH13">
            <v>-2.9278511272084362</v>
          </cell>
          <cell r="AI13">
            <v>-0.79875875061742319</v>
          </cell>
          <cell r="AJ13">
            <v>0.44345430387138229</v>
          </cell>
          <cell r="AK13">
            <v>-0.39982966454688018</v>
          </cell>
          <cell r="AL13">
            <v>-0.10061500841602733</v>
          </cell>
          <cell r="AM13">
            <v>-0.27590533223420532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-5.1983560398619622</v>
          </cell>
          <cell r="G14">
            <v>-7.4987068059623301</v>
          </cell>
          <cell r="H14">
            <v>-3.9502819091492447</v>
          </cell>
          <cell r="I14">
            <v>-1.4732620292914889</v>
          </cell>
          <cell r="J14">
            <v>-4.2956495212918107</v>
          </cell>
          <cell r="K14">
            <v>0.37551289281843037</v>
          </cell>
          <cell r="L14">
            <v>-0.49557929436052639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-0.76521291517614998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0.32211173283660521</v>
          </cell>
          <cell r="X14">
            <v>-1.7837124841978191</v>
          </cell>
          <cell r="Y14">
            <v>-1.953677444172941</v>
          </cell>
          <cell r="Z14">
            <v>-2.0806155084595712</v>
          </cell>
          <cell r="AA14">
            <v>4.1683301996342514E-2</v>
          </cell>
          <cell r="AB14">
            <v>8.65976074754915E-2</v>
          </cell>
          <cell r="AC14">
            <v>-1.2820387796020349</v>
          </cell>
          <cell r="AD14">
            <v>-0.81701696078403385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2.8732023907623638</v>
          </cell>
          <cell r="AM14">
            <v>3.6438006803785727</v>
          </cell>
        </row>
        <row r="16">
          <cell r="A16" t="str">
            <v xml:space="preserve"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157.42698048029581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181.67905708706459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159.76284576482931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219.18067487716729</v>
          </cell>
          <cell r="AY20">
            <v>223.58488653384342</v>
          </cell>
          <cell r="AZ20">
            <v>232.05103423087459</v>
          </cell>
          <cell r="BA20">
            <v>242.49207092053373</v>
          </cell>
          <cell r="BB20">
            <v>242.04227816402599</v>
          </cell>
          <cell r="BC20">
            <v>253.71608235816007</v>
          </cell>
          <cell r="BD20">
            <v>258.66972198989583</v>
          </cell>
          <cell r="BE20">
            <v>264.58233793218352</v>
          </cell>
          <cell r="BF20">
            <v>272.1182496932866</v>
          </cell>
          <cell r="BG20">
            <v>269.52085060987793</v>
          </cell>
          <cell r="BH20">
            <v>270.54471194902129</v>
          </cell>
          <cell r="BI20">
            <v>313.83209554132185</v>
          </cell>
          <cell r="BJ20">
            <v>262.07067165984472</v>
          </cell>
          <cell r="BK20">
            <v>262.64816732100928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171.91266193954041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197.06262065171219</v>
          </cell>
          <cell r="Q21">
            <v>208.13598377435221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215.14901116558099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243.30431969967429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291.58838034256428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262.01781664700923</v>
          </cell>
          <cell r="AP21">
            <v>265.92163049065874</v>
          </cell>
          <cell r="AQ21">
            <v>294.06551934224188</v>
          </cell>
          <cell r="AR21">
            <v>332.81663947795653</v>
          </cell>
          <cell r="AS21">
            <v>340.9552945963606</v>
          </cell>
          <cell r="AT21">
            <v>347.07416730089892</v>
          </cell>
          <cell r="AU21">
            <v>347.10644426242607</v>
          </cell>
          <cell r="AV21">
            <v>339.79587100778332</v>
          </cell>
          <cell r="AW21">
            <v>383.68262462170753</v>
          </cell>
          <cell r="AX21">
            <v>294.78460369309403</v>
          </cell>
          <cell r="AY21">
            <v>306.73613239413191</v>
          </cell>
          <cell r="AZ21">
            <v>320.82017694819223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388.40807778539079</v>
          </cell>
          <cell r="BF21">
            <v>397.08038594042773</v>
          </cell>
          <cell r="BG21">
            <v>387.49081391564732</v>
          </cell>
          <cell r="BH21">
            <v>377.13489359424852</v>
          </cell>
          <cell r="BI21">
            <v>465.51258898558939</v>
          </cell>
          <cell r="BJ21">
            <v>363.3607197005947</v>
          </cell>
          <cell r="BK21">
            <v>373.48504700762379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154.74834630130221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164.87936959493851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200.79697726821371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200.60190413916791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220.43954056025291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 xml:space="preserve"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158.34832308710239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195.55535557761081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269.14561211589228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259.95186382922412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234.76255360313331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270.74991883995239</v>
          </cell>
          <cell r="AK28">
            <v>320.91022320244912</v>
          </cell>
          <cell r="AL28">
            <v>252.56801576123544</v>
          </cell>
          <cell r="AM28">
            <v>254.01688303101099</v>
          </cell>
          <cell r="AN28">
            <v>265.2447267637063</v>
          </cell>
          <cell r="AO28">
            <v>277.33709545535021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269.21081374387632</v>
          </cell>
          <cell r="AT28">
            <v>294.53254243308982</v>
          </cell>
          <cell r="AU28">
            <v>319.39908706048283</v>
          </cell>
          <cell r="AV28">
            <v>305.79379592577362</v>
          </cell>
          <cell r="AW28">
            <v>361.26750802587759</v>
          </cell>
          <cell r="AX28">
            <v>289.92026079463091</v>
          </cell>
          <cell r="AY28">
            <v>287.71901641977718</v>
          </cell>
          <cell r="AZ28">
            <v>298.07213735542769</v>
          </cell>
          <cell r="BA28">
            <v>294.37451063060894</v>
          </cell>
          <cell r="BB28">
            <v>304.47822854960731</v>
          </cell>
          <cell r="BC28">
            <v>322.85011175580792</v>
          </cell>
          <cell r="BD28">
            <v>283.4470870106486</v>
          </cell>
          <cell r="BE28">
            <v>277.33565338531764</v>
          </cell>
          <cell r="BF28">
            <v>294.87612450056702</v>
          </cell>
          <cell r="BG28">
            <v>302.06226645287705</v>
          </cell>
          <cell r="BH28">
            <v>303.76883674326473</v>
          </cell>
          <cell r="BI28">
            <v>347.51788181547221</v>
          </cell>
          <cell r="BJ28">
            <v>286.30732308490627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128.08750000000001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166.64500000000001</v>
          </cell>
          <cell r="O29">
            <v>157.9425</v>
          </cell>
          <cell r="P29">
            <v>164.85249999999999</v>
          </cell>
          <cell r="Q29">
            <v>166.24</v>
          </cell>
          <cell r="R29">
            <v>165.76</v>
          </cell>
          <cell r="S29">
            <v>169.35249999999999</v>
          </cell>
          <cell r="T29">
            <v>174.25</v>
          </cell>
          <cell r="U29">
            <v>170.67500000000001</v>
          </cell>
          <cell r="V29">
            <v>175.125</v>
          </cell>
          <cell r="W29">
            <v>177.22499999999999</v>
          </cell>
          <cell r="X29">
            <v>175.77500000000001</v>
          </cell>
          <cell r="Y29">
            <v>202.65</v>
          </cell>
          <cell r="Z29">
            <v>179.77250000000001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222.73249999999999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264.29000000000002</v>
          </cell>
          <cell r="AL29">
            <v>227.7</v>
          </cell>
          <cell r="AM29">
            <v>227.57499999999999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261.32499999999999</v>
          </cell>
          <cell r="AS29">
            <v>256.17500000000001</v>
          </cell>
          <cell r="AT29">
            <v>260.72500000000002</v>
          </cell>
          <cell r="AU29">
            <v>260.27499999999998</v>
          </cell>
          <cell r="AV29">
            <v>258.42500000000001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267.22500000000002</v>
          </cell>
          <cell r="BB29">
            <v>267.82499999999999</v>
          </cell>
          <cell r="BC29">
            <v>274</v>
          </cell>
          <cell r="BD29">
            <v>275.05</v>
          </cell>
          <cell r="BE29">
            <v>272.8</v>
          </cell>
          <cell r="BF29">
            <v>271.57499999999999</v>
          </cell>
          <cell r="BG29">
            <v>271</v>
          </cell>
          <cell r="BH29">
            <v>270.39999999999998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182.63157894736841</v>
          </cell>
          <cell r="I30">
            <v>179.92424242424241</v>
          </cell>
          <cell r="J30">
            <v>171.24074074074073</v>
          </cell>
          <cell r="K30">
            <v>179.77528089887639</v>
          </cell>
          <cell r="L30">
            <v>183.47663551401868</v>
          </cell>
          <cell r="M30">
            <v>205.46468401486987</v>
          </cell>
          <cell r="N30">
            <v>171.54411764705881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190.79136690647479</v>
          </cell>
          <cell r="X30">
            <v>204.70909090909089</v>
          </cell>
          <cell r="Y30">
            <v>233.61510791366902</v>
          </cell>
          <cell r="Z30">
            <v>190.26642984014211</v>
          </cell>
          <cell r="AA30">
            <v>188.30449826989621</v>
          </cell>
          <cell r="AB30">
            <v>195.65517241379311</v>
          </cell>
          <cell r="AC30">
            <v>199.24528301886792</v>
          </cell>
          <cell r="AD30">
            <v>204.48096885813149</v>
          </cell>
          <cell r="AE30">
            <v>210.97391304347829</v>
          </cell>
          <cell r="AF30">
            <v>213.67241379310349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238.27118644067801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236.53310104529621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237.77015437392799</v>
          </cell>
          <cell r="BK30">
            <v>233.85521885521885</v>
          </cell>
        </row>
        <row r="31">
          <cell r="A31" t="str">
            <v>Russia</v>
          </cell>
          <cell r="B31">
            <v>79.339276350288415</v>
          </cell>
          <cell r="C31">
            <v>75.433159599943664</v>
          </cell>
          <cell r="D31">
            <v>76.121288692356288</v>
          </cell>
          <cell r="E31">
            <v>76.855721393034813</v>
          </cell>
          <cell r="F31">
            <v>84.987308232562441</v>
          </cell>
          <cell r="G31">
            <v>101.93246973879805</v>
          </cell>
          <cell r="H31">
            <v>110.53330382828059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154.11667356226729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157.91433891992551</v>
          </cell>
          <cell r="W31">
            <v>155.22003314306758</v>
          </cell>
          <cell r="X31">
            <v>152.31667274717259</v>
          </cell>
          <cell r="Y31">
            <v>183.70664739884396</v>
          </cell>
          <cell r="Z31">
            <v>144.97411176575611</v>
          </cell>
          <cell r="AA31">
            <v>145.20693314467633</v>
          </cell>
          <cell r="AB31">
            <v>158.30995792426367</v>
          </cell>
          <cell r="AC31">
            <v>156.77744910388029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165.29745276625289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76.553969860316556</v>
          </cell>
          <cell r="AU31">
            <v>70.528239557361502</v>
          </cell>
          <cell r="AV31">
            <v>70.673952641165755</v>
          </cell>
          <cell r="AW31">
            <v>74.135585080838794</v>
          </cell>
          <cell r="AX31">
            <v>52.360954073116886</v>
          </cell>
          <cell r="AY31">
            <v>52.353277647028001</v>
          </cell>
          <cell r="AZ31">
            <v>58.989386169650921</v>
          </cell>
          <cell r="BA31">
            <v>57.5137721840279</v>
          </cell>
          <cell r="BB31">
            <v>60.191697471294447</v>
          </cell>
          <cell r="BC31">
            <v>66.953256250617656</v>
          </cell>
          <cell r="BD31">
            <v>66.571212270827161</v>
          </cell>
          <cell r="BE31">
            <v>65.109122565493792</v>
          </cell>
          <cell r="BF31">
            <v>66.11596205791821</v>
          </cell>
          <cell r="BG31">
            <v>66.735372469714349</v>
          </cell>
          <cell r="BH31">
            <v>68.015572486579373</v>
          </cell>
          <cell r="BI31">
            <v>85.187838624457072</v>
          </cell>
          <cell r="BJ31">
            <v>64.9187097140384</v>
          </cell>
          <cell r="BK31">
            <v>64.015093498934831</v>
          </cell>
        </row>
        <row r="32">
          <cell r="A32" t="str">
            <v>Kazakhstan</v>
          </cell>
          <cell r="B32">
            <v>64.0351506456241</v>
          </cell>
          <cell r="C32">
            <v>61.978264561046018</v>
          </cell>
          <cell r="D32">
            <v>68.639063015506437</v>
          </cell>
          <cell r="E32">
            <v>68.848874598070736</v>
          </cell>
          <cell r="F32">
            <v>73.012029123140223</v>
          </cell>
          <cell r="G32">
            <v>76.761408495183957</v>
          </cell>
          <cell r="H32">
            <v>83.227929373996801</v>
          </cell>
          <cell r="I32">
            <v>93.292661669862298</v>
          </cell>
          <cell r="J32">
            <v>95.052264808362366</v>
          </cell>
          <cell r="K32">
            <v>96.495145631067956</v>
          </cell>
          <cell r="L32">
            <v>97.517317380352637</v>
          </cell>
          <cell r="M32">
            <v>113.11952440550688</v>
          </cell>
          <cell r="N32">
            <v>87.195480575762261</v>
          </cell>
          <cell r="O32">
            <v>87.387580299785867</v>
          </cell>
          <cell r="P32">
            <v>95.436684574059854</v>
          </cell>
          <cell r="Q32">
            <v>99.167807698159137</v>
          </cell>
          <cell r="R32">
            <v>96.566382278102083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99.496288441145282</v>
          </cell>
          <cell r="AA32">
            <v>98.744548698295233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119.49320311468919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128.81818181818181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86.139266584260412</v>
          </cell>
          <cell r="BC32">
            <v>80.718146718146713</v>
          </cell>
          <cell r="BD32">
            <v>86.018560778944163</v>
          </cell>
          <cell r="BE32">
            <v>85.855288133019513</v>
          </cell>
          <cell r="BF32">
            <v>83.079861876423479</v>
          </cell>
          <cell r="BG32">
            <v>89.94078618820005</v>
          </cell>
          <cell r="BH32">
            <v>90.730478589420656</v>
          </cell>
          <cell r="BI32">
            <v>91.229466676315226</v>
          </cell>
          <cell r="BJ32">
            <v>84.976407448762743</v>
          </cell>
          <cell r="BK32">
            <v>86.048173826031018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25.268000000000001</v>
          </cell>
          <cell r="C35">
            <v>26.544</v>
          </cell>
          <cell r="D35">
            <v>36.230158730158735</v>
          </cell>
          <cell r="E35">
            <v>36.744274809160309</v>
          </cell>
          <cell r="F35">
            <v>37.182835820895519</v>
          </cell>
          <cell r="G35">
            <v>35.364261168384871</v>
          </cell>
          <cell r="H35">
            <v>33.245901639344261</v>
          </cell>
          <cell r="I35">
            <v>32.62658227848101</v>
          </cell>
          <cell r="J35">
            <v>31.327245053272446</v>
          </cell>
          <cell r="K35">
            <v>39.029325513196483</v>
          </cell>
          <cell r="L35">
            <v>38.55113636363636</v>
          </cell>
          <cell r="M35">
            <v>53.382681564245814</v>
          </cell>
          <cell r="N35">
            <v>38.821902654867259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51.425916091343609</v>
          </cell>
          <cell r="S35">
            <v>56.818181818181813</v>
          </cell>
          <cell r="T35">
            <v>54.881391671059568</v>
          </cell>
          <cell r="U35">
            <v>53.707605344295992</v>
          </cell>
          <cell r="V35">
            <v>62.246540880503147</v>
          </cell>
          <cell r="W35">
            <v>58.601134215500942</v>
          </cell>
          <cell r="X35">
            <v>53.019172552976791</v>
          </cell>
          <cell r="Y35">
            <v>68.799397817086941</v>
          </cell>
          <cell r="Z35">
            <v>50.617989091283306</v>
          </cell>
          <cell r="AA35">
            <v>57.938571365619353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53.084099136730721</v>
          </cell>
          <cell r="AH35">
            <v>55.144745961507695</v>
          </cell>
          <cell r="AI35">
            <v>54.921245719876083</v>
          </cell>
          <cell r="AJ35">
            <v>53.937898548402607</v>
          </cell>
          <cell r="AK35">
            <v>72.223619670481696</v>
          </cell>
          <cell r="AL35">
            <v>51.738216008907585</v>
          </cell>
          <cell r="AM35">
            <v>52.327350167325832</v>
          </cell>
          <cell r="AN35">
            <v>56.824964782847459</v>
          </cell>
          <cell r="AO35">
            <v>52.714176963166828</v>
          </cell>
          <cell r="AP35">
            <v>51.472493306848605</v>
          </cell>
          <cell r="AQ35">
            <v>54.791043121605142</v>
          </cell>
          <cell r="AR35">
            <v>56.460892710892708</v>
          </cell>
          <cell r="AS35">
            <v>56.547429327972146</v>
          </cell>
          <cell r="AT35">
            <v>57.819438064614907</v>
          </cell>
          <cell r="AU35">
            <v>57.912201541643164</v>
          </cell>
          <cell r="AV35">
            <v>58.958281752909137</v>
          </cell>
          <cell r="AW35">
            <v>74.896269352391741</v>
          </cell>
          <cell r="AX35">
            <v>61.155459342443514</v>
          </cell>
          <cell r="AY35">
            <v>62.571377587437546</v>
          </cell>
          <cell r="AZ35">
            <v>69.580747160089018</v>
          </cell>
          <cell r="BA35">
            <v>63.536654094594013</v>
          </cell>
          <cell r="BB35">
            <v>65.45127744254718</v>
          </cell>
          <cell r="BC35">
            <v>66.510653103151199</v>
          </cell>
          <cell r="BD35">
            <v>65.929966566954064</v>
          </cell>
          <cell r="BE35">
            <v>71.872450367147124</v>
          </cell>
          <cell r="BF35">
            <v>64.25777266912624</v>
          </cell>
          <cell r="BG35">
            <v>63.664675924229655</v>
          </cell>
          <cell r="BH35">
            <v>60.117280822413669</v>
          </cell>
          <cell r="BI35">
            <v>79.713467048710612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56.124721030042913</v>
          </cell>
          <cell r="E36">
            <v>60.185826086956517</v>
          </cell>
          <cell r="F36">
            <v>63.684695652173914</v>
          </cell>
          <cell r="G36">
            <v>70.701652173913047</v>
          </cell>
          <cell r="H36">
            <v>72.245043478260868</v>
          </cell>
          <cell r="I36">
            <v>76.125217391304346</v>
          </cell>
          <cell r="J36">
            <v>76.556782608695656</v>
          </cell>
          <cell r="K36">
            <v>78.601391304347828</v>
          </cell>
          <cell r="L36">
            <v>76.245652173913044</v>
          </cell>
          <cell r="M36">
            <v>88.15052173913044</v>
          </cell>
          <cell r="N36">
            <v>82.686956521739134</v>
          </cell>
          <cell r="O36">
            <v>88.286956521739128</v>
          </cell>
          <cell r="P36">
            <v>92.747826086956508</v>
          </cell>
          <cell r="Q36">
            <v>88.26119464982969</v>
          </cell>
          <cell r="R36">
            <v>90.317688378033196</v>
          </cell>
          <cell r="S36">
            <v>90.770760055054282</v>
          </cell>
          <cell r="T36">
            <v>93.197586726998495</v>
          </cell>
          <cell r="U36">
            <v>89.527122976427165</v>
          </cell>
          <cell r="V36">
            <v>88.326021387441742</v>
          </cell>
          <cell r="W36">
            <v>91.591814682244888</v>
          </cell>
          <cell r="X36">
            <v>85.889124106906593</v>
          </cell>
          <cell r="Y36">
            <v>102.76774193548388</v>
          </cell>
          <cell r="Z36">
            <v>82.37008671634743</v>
          </cell>
          <cell r="AA36">
            <v>73.574153017724925</v>
          </cell>
          <cell r="AB36">
            <v>72.791204775486207</v>
          </cell>
          <cell r="AC36">
            <v>73.503484127861967</v>
          </cell>
          <cell r="AD36">
            <v>75.141162029459906</v>
          </cell>
          <cell r="AE36">
            <v>81.411029250258338</v>
          </cell>
          <cell r="AF36">
            <v>84.918588220181135</v>
          </cell>
          <cell r="AG36">
            <v>86.461541144262128</v>
          </cell>
          <cell r="AH36">
            <v>96.304901493616384</v>
          </cell>
          <cell r="AI36">
            <v>97.295437753971186</v>
          </cell>
          <cell r="AJ36">
            <v>92.779844436929324</v>
          </cell>
          <cell r="AK36">
            <v>107.52172610128858</v>
          </cell>
          <cell r="AL36">
            <v>97.332325818955255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99.081605599448537</v>
          </cell>
          <cell r="AT36">
            <v>90.332100721958099</v>
          </cell>
          <cell r="AU36">
            <v>103.97839353455386</v>
          </cell>
          <cell r="AV36">
            <v>94.877633539050862</v>
          </cell>
          <cell r="AW36">
            <v>83.811616954474104</v>
          </cell>
          <cell r="AX36">
            <v>74.299433797909415</v>
          </cell>
          <cell r="AY36">
            <v>60.824320195539258</v>
          </cell>
          <cell r="AZ36">
            <v>50.295185909980439</v>
          </cell>
          <cell r="BA36">
            <v>53.402256085493768</v>
          </cell>
          <cell r="BB36">
            <v>71.039561285356925</v>
          </cell>
          <cell r="BC36">
            <v>74.818840321141835</v>
          </cell>
          <cell r="BD36">
            <v>77.619248016557449</v>
          </cell>
          <cell r="BE36">
            <v>78.373813474941926</v>
          </cell>
          <cell r="BF36">
            <v>80.680701754385964</v>
          </cell>
          <cell r="BG36">
            <v>92.061213975205291</v>
          </cell>
          <cell r="BH36">
            <v>94.628711256117455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28.665880666712901</v>
          </cell>
          <cell r="C37">
            <v>26.463475840671624</v>
          </cell>
          <cell r="D37">
            <v>28.695021968564571</v>
          </cell>
          <cell r="E37">
            <v>27.147505906477065</v>
          </cell>
          <cell r="F37">
            <v>27.29495737228207</v>
          </cell>
          <cell r="G37">
            <v>29.452339763943328</v>
          </cell>
          <cell r="H37">
            <v>30.47745065608115</v>
          </cell>
          <cell r="I37">
            <v>30.133239212918028</v>
          </cell>
          <cell r="J37">
            <v>33.081910811168449</v>
          </cell>
          <cell r="K37">
            <v>33.116525190166463</v>
          </cell>
          <cell r="L37">
            <v>33.821081223166566</v>
          </cell>
          <cell r="M37">
            <v>46.358639263559908</v>
          </cell>
          <cell r="N37">
            <v>32.409758251462641</v>
          </cell>
          <cell r="O37">
            <v>34.002107296514183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40.231367995527457</v>
          </cell>
          <cell r="U37">
            <v>39.884681247696882</v>
          </cell>
          <cell r="V37">
            <v>39.805615550755945</v>
          </cell>
          <cell r="W37">
            <v>43.024290707013698</v>
          </cell>
          <cell r="X37">
            <v>44.227258081838684</v>
          </cell>
          <cell r="Y37">
            <v>62.263059821371201</v>
          </cell>
          <cell r="Z37">
            <v>40.693260862839914</v>
          </cell>
          <cell r="AA37">
            <v>39.137966679261162</v>
          </cell>
          <cell r="AB37">
            <v>41.525168722864635</v>
          </cell>
          <cell r="AC37">
            <v>41.032112087720826</v>
          </cell>
          <cell r="AD37">
            <v>41.441284243587504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47.501675639445637</v>
          </cell>
          <cell r="AJ37">
            <v>47.485375104463543</v>
          </cell>
          <cell r="AK37">
            <v>52.67776874010017</v>
          </cell>
          <cell r="AL37">
            <v>49.488857521707523</v>
          </cell>
          <cell r="AM37">
            <v>49.994688197174121</v>
          </cell>
          <cell r="AN37">
            <v>52.42619613165931</v>
          </cell>
          <cell r="AO37">
            <v>51.811824539097266</v>
          </cell>
          <cell r="AP37">
            <v>50.426031249339282</v>
          </cell>
          <cell r="AQ37">
            <v>55.352733872159035</v>
          </cell>
          <cell r="AR37">
            <v>52.933122696155877</v>
          </cell>
          <cell r="AS37">
            <v>54.562992786445228</v>
          </cell>
          <cell r="AT37">
            <v>52.563337380888676</v>
          </cell>
          <cell r="AU37">
            <v>44.542383902606431</v>
          </cell>
          <cell r="AV37">
            <v>33.516835232364613</v>
          </cell>
          <cell r="AW37">
            <v>41.299494771472219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28.631011465153762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38.909753633677099</v>
          </cell>
          <cell r="E38">
            <v>42.365738215582198</v>
          </cell>
          <cell r="F38">
            <v>48.104957134747529</v>
          </cell>
          <cell r="G38">
            <v>50.010552233556098</v>
          </cell>
          <cell r="H38">
            <v>52.709606470203376</v>
          </cell>
          <cell r="I38">
            <v>49.727465397117406</v>
          </cell>
          <cell r="J38">
            <v>52.552316438853268</v>
          </cell>
          <cell r="K38">
            <v>55.159528868817389</v>
          </cell>
          <cell r="L38">
            <v>58.065604182477443</v>
          </cell>
          <cell r="M38">
            <v>74.99009470024609</v>
          </cell>
          <cell r="N38">
            <v>62.647702407002186</v>
          </cell>
          <cell r="O38">
            <v>64.289245785553661</v>
          </cell>
          <cell r="P38">
            <v>68.373727740077271</v>
          </cell>
          <cell r="Q38">
            <v>69.201029551546995</v>
          </cell>
          <cell r="R38">
            <v>71.719420163961118</v>
          </cell>
          <cell r="S38">
            <v>75.690884012814806</v>
          </cell>
          <cell r="T38">
            <v>80.709162486192596</v>
          </cell>
          <cell r="U38">
            <v>81.278409090909093</v>
          </cell>
          <cell r="V38">
            <v>83.000965854212836</v>
          </cell>
          <cell r="W38">
            <v>83.50800090151003</v>
          </cell>
          <cell r="X38">
            <v>77.861445783132524</v>
          </cell>
          <cell r="Y38">
            <v>86.888900684749728</v>
          </cell>
          <cell r="Z38">
            <v>73.754890557259174</v>
          </cell>
          <cell r="AA38">
            <v>75.3417227164244</v>
          </cell>
          <cell r="AB38">
            <v>80.414784170703825</v>
          </cell>
          <cell r="AC38">
            <v>79.414470480004326</v>
          </cell>
          <cell r="AD38">
            <v>83.237464727588446</v>
          </cell>
          <cell r="AE38">
            <v>85.224459037571336</v>
          </cell>
          <cell r="AF38">
            <v>88.885298869143782</v>
          </cell>
          <cell r="AG38">
            <v>86.16379310344827</v>
          </cell>
          <cell r="AH38">
            <v>87.799634526496831</v>
          </cell>
          <cell r="AI38">
            <v>87.062469940682945</v>
          </cell>
          <cell r="AJ38">
            <v>85.261253591571787</v>
          </cell>
          <cell r="AK38">
            <v>94.100263852242733</v>
          </cell>
          <cell r="AL38">
            <v>79.707715677544385</v>
          </cell>
          <cell r="AM38">
            <v>78.56996831237862</v>
          </cell>
          <cell r="AN38">
            <v>81.491638039915273</v>
          </cell>
          <cell r="AO38">
            <v>79.159318048206941</v>
          </cell>
          <cell r="AP38">
            <v>72.492682926829275</v>
          </cell>
          <cell r="AQ38">
            <v>76.737409547860707</v>
          </cell>
          <cell r="AR38">
            <v>75.600787837246386</v>
          </cell>
          <cell r="AS38">
            <v>70.076498233336764</v>
          </cell>
          <cell r="AT38">
            <v>55.189670382548648</v>
          </cell>
          <cell r="AU38">
            <v>45.894351324618327</v>
          </cell>
          <cell r="AV38">
            <v>45.375494188550505</v>
          </cell>
          <cell r="AW38">
            <v>51.35924796478362</v>
          </cell>
          <cell r="AX38">
            <v>43.233148526407938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45.753144959206232</v>
          </cell>
          <cell r="BD38">
            <v>45.489458969747702</v>
          </cell>
          <cell r="BE38">
            <v>36.676650273131052</v>
          </cell>
          <cell r="BF38">
            <v>37.592769179360538</v>
          </cell>
          <cell r="BG38">
            <v>37.74247751613747</v>
          </cell>
          <cell r="BH38">
            <v>36.199655765920831</v>
          </cell>
          <cell r="BI38">
            <v>36.39395741135673</v>
          </cell>
          <cell r="BJ38">
            <v>33.257272022812266</v>
          </cell>
          <cell r="BK38">
            <v>34.373934675252528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7.4326880774307078</v>
          </cell>
          <cell r="O39">
            <v>9.3065179903303967</v>
          </cell>
          <cell r="P39">
            <v>9.877679297285507</v>
          </cell>
          <cell r="Q39">
            <v>9.2443619237387917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23.237516276056351</v>
          </cell>
          <cell r="Z39">
            <v>23.672009643829341</v>
          </cell>
          <cell r="AA39">
            <v>23.821281218579173</v>
          </cell>
          <cell r="AB39">
            <v>30.313201035375322</v>
          </cell>
          <cell r="AC39">
            <v>33.704768804000217</v>
          </cell>
          <cell r="AD39">
            <v>33.940903803991667</v>
          </cell>
          <cell r="AE39">
            <v>37.223569240932015</v>
          </cell>
          <cell r="AF39">
            <v>35.534941780477162</v>
          </cell>
          <cell r="AG39">
            <v>35.544852524567204</v>
          </cell>
          <cell r="AH39">
            <v>37.082046020599421</v>
          </cell>
          <cell r="AI39">
            <v>39.240131407415134</v>
          </cell>
          <cell r="AJ39">
            <v>38.450066325563768</v>
          </cell>
          <cell r="AK39">
            <v>40.344587735596676</v>
          </cell>
          <cell r="AL39">
            <v>37.496669876571239</v>
          </cell>
          <cell r="AM39">
            <v>36.771497326424701</v>
          </cell>
          <cell r="AN39">
            <v>48.272338116074756</v>
          </cell>
          <cell r="AO39">
            <v>52.317528715530862</v>
          </cell>
          <cell r="AP39">
            <v>53.23656607389433</v>
          </cell>
          <cell r="AQ39">
            <v>54.587867893581986</v>
          </cell>
          <cell r="AR39">
            <v>53.868266018827818</v>
          </cell>
          <cell r="AS39">
            <v>53.672759368338468</v>
          </cell>
          <cell r="AT39">
            <v>54.489635991501423</v>
          </cell>
          <cell r="AU39">
            <v>55.949792539003219</v>
          </cell>
          <cell r="AV39">
            <v>56.240163876592291</v>
          </cell>
          <cell r="AW39">
            <v>58.396433390453097</v>
          </cell>
          <cell r="AX39">
            <v>58.688415557405357</v>
          </cell>
          <cell r="AY39">
            <v>58.98185763519237</v>
          </cell>
          <cell r="AZ39">
            <v>59.276766923368321</v>
          </cell>
          <cell r="BA39">
            <v>59.573150757985168</v>
          </cell>
          <cell r="BB39">
            <v>59.871016511775089</v>
          </cell>
          <cell r="BC39">
            <v>60.170371594333957</v>
          </cell>
          <cell r="BD39">
            <v>60.471223452305622</v>
          </cell>
          <cell r="BE39">
            <v>60.773579569567147</v>
          </cell>
          <cell r="BF39">
            <v>61.07744746741497</v>
          </cell>
          <cell r="BG39">
            <v>61.382834704752042</v>
          </cell>
          <cell r="BH39">
            <v>61.6897488782758</v>
          </cell>
          <cell r="BI39">
            <v>80.196673541758543</v>
          </cell>
          <cell r="BJ39">
            <v>80.597656909467332</v>
          </cell>
          <cell r="BK39">
            <v>81.000645194014666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9.2241736117370934</v>
          </cell>
          <cell r="C43">
            <v>8.3796303437364177</v>
          </cell>
          <cell r="D43">
            <v>8.264686780499888</v>
          </cell>
          <cell r="E43">
            <v>8.8690751563626957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7.6372549019607847</v>
          </cell>
          <cell r="J43">
            <v>5.7321428571428568</v>
          </cell>
          <cell r="K43">
            <v>4.6803278688524594</v>
          </cell>
          <cell r="L43">
            <v>3.5221843003412969</v>
          </cell>
          <cell r="M43">
            <v>4.4290540540540544</v>
          </cell>
          <cell r="N43">
            <v>4.8628762541806019</v>
          </cell>
          <cell r="O43">
            <v>4.9093959731543624</v>
          </cell>
          <cell r="P43">
            <v>6.0245614035087716</v>
          </cell>
          <cell r="Q43">
            <v>6.2624113475177303</v>
          </cell>
          <cell r="R43">
            <v>8.628158844765343</v>
          </cell>
          <cell r="S43">
            <v>9.5279720279720284</v>
          </cell>
          <cell r="T43">
            <v>9.1824324324324316</v>
          </cell>
          <cell r="U43">
            <v>9.2366666666666664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9.1865671641791042</v>
          </cell>
          <cell r="AD43">
            <v>8.9132530120481928</v>
          </cell>
          <cell r="AE43">
            <v>8.9648033126293996</v>
          </cell>
          <cell r="AF43">
            <v>6.7213375796178347</v>
          </cell>
          <cell r="AG43">
            <v>5.92972972972973</v>
          </cell>
          <cell r="AH43">
            <v>8.78042328042328</v>
          </cell>
          <cell r="AI43">
            <v>8.8544726301735643</v>
          </cell>
          <cell r="AJ43">
            <v>9.5815508021390379</v>
          </cell>
          <cell r="AK43">
            <v>10.309236947791165</v>
          </cell>
          <cell r="AL43">
            <v>9.6077384923282185</v>
          </cell>
          <cell r="AM43">
            <v>9.3771580345285521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11.681003584229391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9.5639894086496025</v>
          </cell>
          <cell r="BC43">
            <v>9.3347073371805447</v>
          </cell>
          <cell r="BD43">
            <v>9.0714834742505772</v>
          </cell>
          <cell r="BE43">
            <v>9.0178117048346049</v>
          </cell>
          <cell r="BF43">
            <v>9.9115598885793865</v>
          </cell>
          <cell r="BG43">
            <v>9.7137883008356543</v>
          </cell>
          <cell r="BH43">
            <v>9.665041782729805</v>
          </cell>
          <cell r="BI43">
            <v>11.085654596100278</v>
          </cell>
          <cell r="BJ43">
            <v>9.3951774949765579</v>
          </cell>
          <cell r="BK43">
            <v>9.1144246353322522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14.865724208775619</v>
          </cell>
          <cell r="G44">
            <v>16.033384581594554</v>
          </cell>
          <cell r="H44">
            <v>17.202745771022311</v>
          </cell>
          <cell r="I44">
            <v>17.8239608801956</v>
          </cell>
          <cell r="J44">
            <v>18.498777506112468</v>
          </cell>
          <cell r="K44">
            <v>18.085000000000001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21.462966640190629</v>
          </cell>
          <cell r="P44">
            <v>21.596628238502539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22.389882049391819</v>
          </cell>
          <cell r="Y44">
            <v>25.308557635378239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23.124206852791879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26.698407617828281</v>
          </cell>
          <cell r="AK44">
            <v>32.368078502052668</v>
          </cell>
          <cell r="AL44">
            <v>24.309425611105521</v>
          </cell>
          <cell r="AM44">
            <v>25.25545982768984</v>
          </cell>
          <cell r="AN44">
            <v>28.826926906990639</v>
          </cell>
          <cell r="AO44">
            <v>29.097455688396426</v>
          </cell>
          <cell r="AP44">
            <v>29.155237527330549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33.204496154604612</v>
          </cell>
          <cell r="AU44">
            <v>33.080857761164665</v>
          </cell>
          <cell r="AV44">
            <v>31.671520093185787</v>
          </cell>
          <cell r="AW44">
            <v>38.543595679012348</v>
          </cell>
          <cell r="AX44">
            <v>30.265718562874252</v>
          </cell>
          <cell r="AY44">
            <v>30.368120743603903</v>
          </cell>
          <cell r="AZ44">
            <v>31.684661206254653</v>
          </cell>
          <cell r="BA44">
            <v>33.348272642390292</v>
          </cell>
          <cell r="BB44">
            <v>33.247958426132151</v>
          </cell>
          <cell r="BC44">
            <v>34.429776310964428</v>
          </cell>
          <cell r="BD44">
            <v>34.140350446260165</v>
          </cell>
          <cell r="BE44">
            <v>34.764416755764145</v>
          </cell>
          <cell r="BF44">
            <v>36.276013963645362</v>
          </cell>
          <cell r="BG44">
            <v>37.030140142061818</v>
          </cell>
          <cell r="BH44">
            <v>37.102244969984199</v>
          </cell>
          <cell r="BI44">
            <v>43.36832429176701</v>
          </cell>
          <cell r="BJ44">
            <v>36.903528326415611</v>
          </cell>
          <cell r="BK44">
            <v>36.836909056388834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11.998498635122839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15.603751914241959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31.874105518496059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28.372930020820501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30.909492012364101</v>
          </cell>
          <cell r="AH45">
            <v>31.232328118164649</v>
          </cell>
          <cell r="AI45">
            <v>32.307832482556329</v>
          </cell>
          <cell r="AJ45">
            <v>33.463666343395715</v>
          </cell>
          <cell r="AK45">
            <v>42.584427866140039</v>
          </cell>
          <cell r="AL45">
            <v>38.707770899662606</v>
          </cell>
          <cell r="AM45">
            <v>42.017191481787201</v>
          </cell>
          <cell r="AN45">
            <v>42.883434474320687</v>
          </cell>
          <cell r="AO45">
            <v>43.271506665586514</v>
          </cell>
          <cell r="AP45">
            <v>44.303705623218448</v>
          </cell>
          <cell r="AQ45">
            <v>44.911917098445599</v>
          </cell>
          <cell r="AR45">
            <v>45.034955981356809</v>
          </cell>
          <cell r="AS45">
            <v>43.204245405125548</v>
          </cell>
          <cell r="AT45">
            <v>43.46038322112895</v>
          </cell>
          <cell r="AU45">
            <v>43.544959834153929</v>
          </cell>
          <cell r="AV45">
            <v>43.62509702457956</v>
          </cell>
          <cell r="AW45">
            <v>43.445246070600362</v>
          </cell>
          <cell r="AX45">
            <v>43.546317680266874</v>
          </cell>
          <cell r="AY45">
            <v>44.631901840490798</v>
          </cell>
          <cell r="AZ45">
            <v>47.526772055073941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6.0767946577629379</v>
          </cell>
          <cell r="C46">
            <v>6</v>
          </cell>
          <cell r="D46">
            <v>6.0005128643473791</v>
          </cell>
          <cell r="E46">
            <v>6</v>
          </cell>
          <cell r="F46">
            <v>6</v>
          </cell>
          <cell r="G46">
            <v>6</v>
          </cell>
          <cell r="H46">
            <v>7.4615384615384608</v>
          </cell>
          <cell r="I46">
            <v>7.4615384615384608</v>
          </cell>
          <cell r="J46">
            <v>7.4615384615384608</v>
          </cell>
          <cell r="K46">
            <v>8.232987958555027</v>
          </cell>
          <cell r="L46">
            <v>12.511621729313323</v>
          </cell>
          <cell r="M46">
            <v>12.607325962073009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18.319068942064359</v>
          </cell>
          <cell r="U46">
            <v>18.211632997237075</v>
          </cell>
          <cell r="V46">
            <v>23.39591499896844</v>
          </cell>
          <cell r="W46">
            <v>23.385826771653541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26.359185776861629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28.900721642261608</v>
          </cell>
          <cell r="AI46">
            <v>28.853873946206331</v>
          </cell>
          <cell r="AJ46">
            <v>28.686173264486516</v>
          </cell>
          <cell r="AK46">
            <v>28.496288048739391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33.677489931846338</v>
          </cell>
          <cell r="AS46">
            <v>33.625700039170432</v>
          </cell>
          <cell r="AT46">
            <v>33.528944500206286</v>
          </cell>
          <cell r="AU46">
            <v>32.891315652626119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32.366482504604051</v>
          </cell>
          <cell r="E47">
            <v>31.394495412844034</v>
          </cell>
          <cell r="F47">
            <v>32.641681901279711</v>
          </cell>
          <cell r="G47">
            <v>36.623255813953485</v>
          </cell>
          <cell r="H47">
            <v>36.075829383886258</v>
          </cell>
          <cell r="I47">
            <v>36.867239732569246</v>
          </cell>
          <cell r="J47">
            <v>38.220973782771537</v>
          </cell>
          <cell r="K47">
            <v>37.438243366880144</v>
          </cell>
          <cell r="L47">
            <v>39.343664539653602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40.290237467018471</v>
          </cell>
          <cell r="Q47">
            <v>38.732758620689658</v>
          </cell>
          <cell r="R47">
            <v>38.343096234309627</v>
          </cell>
          <cell r="S47">
            <v>39.810699588477362</v>
          </cell>
          <cell r="T47">
            <v>40.639344262295083</v>
          </cell>
          <cell r="U47">
            <v>40.66393442622951</v>
          </cell>
          <cell r="V47">
            <v>39.291277258566979</v>
          </cell>
          <cell r="W47">
            <v>37.032810271041377</v>
          </cell>
          <cell r="X47">
            <v>33.02601667087648</v>
          </cell>
          <cell r="Y47">
            <v>40.980392156862749</v>
          </cell>
          <cell r="Z47">
            <v>30.633431085043984</v>
          </cell>
          <cell r="AA47">
            <v>31.893491124260358</v>
          </cell>
          <cell r="AB47">
            <v>31.754684838160141</v>
          </cell>
          <cell r="AC47">
            <v>31.24790151091214</v>
          </cell>
          <cell r="AD47">
            <v>31.716042481833423</v>
          </cell>
          <cell r="AE47">
            <v>35.735805330243331</v>
          </cell>
          <cell r="AF47">
            <v>36.892361111111107</v>
          </cell>
          <cell r="AG47">
            <v>37.426086956521743</v>
          </cell>
          <cell r="AH47">
            <v>37.160811196800914</v>
          </cell>
          <cell r="AI47">
            <v>39.570855381752637</v>
          </cell>
          <cell r="AJ47">
            <v>38.879851266558219</v>
          </cell>
          <cell r="AK47">
            <v>51.268656716417908</v>
          </cell>
          <cell r="AL47">
            <v>37.582641125614515</v>
          </cell>
          <cell r="AM47">
            <v>39.504570590226834</v>
          </cell>
          <cell r="AN47">
            <v>41.506285460006673</v>
          </cell>
          <cell r="AO47">
            <v>40.604539502400705</v>
          </cell>
          <cell r="AP47">
            <v>38.398893669330057</v>
          </cell>
          <cell r="AQ47">
            <v>41.527756140624184</v>
          </cell>
          <cell r="AR47">
            <v>42.327497425334705</v>
          </cell>
          <cell r="AS47">
            <v>40.519993918199781</v>
          </cell>
          <cell r="AT47">
            <v>37.097984060009374</v>
          </cell>
          <cell r="AU47">
            <v>34.635083226632524</v>
          </cell>
          <cell r="AV47">
            <v>29.104930558034919</v>
          </cell>
          <cell r="AW47">
            <v>33.424470266575526</v>
          </cell>
          <cell r="AX47">
            <v>26.571428571428569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 xml:space="preserve"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36.793999999999997</v>
          </cell>
          <cell r="F54">
            <v>41.256</v>
          </cell>
          <cell r="G54">
            <v>39.173000000000002</v>
          </cell>
          <cell r="H54">
            <v>40.978999999999999</v>
          </cell>
          <cell r="I54">
            <v>48.878999999999998</v>
          </cell>
          <cell r="J54">
            <v>50.55</v>
          </cell>
          <cell r="K54">
            <v>45.167999999999999</v>
          </cell>
          <cell r="L54">
            <v>46.930999999999997</v>
          </cell>
          <cell r="M54">
            <v>50.48</v>
          </cell>
          <cell r="N54">
            <v>53.838999999999999</v>
          </cell>
          <cell r="O54">
            <v>45.561</v>
          </cell>
          <cell r="P54">
            <v>43.689</v>
          </cell>
          <cell r="Q54">
            <v>51.872</v>
          </cell>
          <cell r="R54">
            <v>53.853000000000002</v>
          </cell>
          <cell r="S54">
            <v>50.497999999999998</v>
          </cell>
          <cell r="T54">
            <v>54.404000000000003</v>
          </cell>
          <cell r="U54">
            <v>58.057000000000002</v>
          </cell>
          <cell r="V54">
            <v>72.39</v>
          </cell>
        </row>
        <row r="55">
          <cell r="A55" t="str">
            <v xml:space="preserve">Broad money - left scale </v>
          </cell>
          <cell r="B55">
            <v>40.252000000000002</v>
          </cell>
          <cell r="C55">
            <v>37.058999999999997</v>
          </cell>
          <cell r="D55">
            <v>41.133000000000003</v>
          </cell>
          <cell r="E55">
            <v>52.423000000000002</v>
          </cell>
          <cell r="F55">
            <v>54.371000000000002</v>
          </cell>
          <cell r="G55">
            <v>55.548000000000002</v>
          </cell>
          <cell r="H55">
            <v>59.165999999999997</v>
          </cell>
          <cell r="I55">
            <v>67.658000000000001</v>
          </cell>
          <cell r="J55">
            <v>70.248000000000005</v>
          </cell>
          <cell r="K55">
            <v>71.114999999999995</v>
          </cell>
          <cell r="L55">
            <v>76.704999999999998</v>
          </cell>
          <cell r="M55">
            <v>89.662000000000006</v>
          </cell>
          <cell r="N55">
            <v>95.512</v>
          </cell>
          <cell r="O55">
            <v>87.891000000000005</v>
          </cell>
          <cell r="P55">
            <v>91.879000000000005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150.59899999999999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12.308130535286301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9.6373237323931882</v>
          </cell>
          <cell r="R60">
            <v>9.1349182366760306</v>
          </cell>
          <cell r="S60">
            <v>8.9954162543849812</v>
          </cell>
          <cell r="T60">
            <v>8.2743614403405541</v>
          </cell>
          <cell r="U60">
            <v>7.7661425706309579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1.1504795861999699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7.7690000000000001</v>
          </cell>
          <cell r="G66">
            <v>1.8420000000000001</v>
          </cell>
          <cell r="H66">
            <v>-3.6930000000000001</v>
          </cell>
          <cell r="I66">
            <v>24.728000000000002</v>
          </cell>
          <cell r="J66">
            <v>29.945</v>
          </cell>
          <cell r="K66">
            <v>26.173999999999999</v>
          </cell>
          <cell r="L66">
            <v>21.952000000000002</v>
          </cell>
          <cell r="M66">
            <v>24.763000000000002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30.882000000000001</v>
          </cell>
          <cell r="S66">
            <v>25.150874999999999</v>
          </cell>
          <cell r="T66">
            <v>23.458874999999999</v>
          </cell>
          <cell r="U66">
            <v>42.53105</v>
          </cell>
          <cell r="V66">
            <v>57.844050000000003</v>
          </cell>
        </row>
        <row r="67">
          <cell r="A67" t="str">
            <v>NDA</v>
          </cell>
          <cell r="B67">
            <v>25.428999999999998</v>
          </cell>
          <cell r="C67">
            <v>21.119</v>
          </cell>
          <cell r="D67">
            <v>27.411999999999999</v>
          </cell>
          <cell r="E67">
            <v>49.935000000000002</v>
          </cell>
          <cell r="F67">
            <v>46.601999999999997</v>
          </cell>
          <cell r="G67">
            <v>53.706000000000003</v>
          </cell>
          <cell r="H67">
            <v>62.859000000000002</v>
          </cell>
          <cell r="I67">
            <v>42.93</v>
          </cell>
          <cell r="J67">
            <v>40.302999999999997</v>
          </cell>
          <cell r="K67">
            <v>44.941000000000003</v>
          </cell>
          <cell r="L67">
            <v>54.753</v>
          </cell>
          <cell r="M67">
            <v>64.899000000000001</v>
          </cell>
          <cell r="N67">
            <v>77.947999999999993</v>
          </cell>
          <cell r="O67">
            <v>76.709000000000003</v>
          </cell>
          <cell r="P67">
            <v>80.334999999999994</v>
          </cell>
          <cell r="Q67">
            <v>69.493424000000005</v>
          </cell>
          <cell r="R67">
            <v>77.662999999999997</v>
          </cell>
          <cell r="S67">
            <v>85.072125</v>
          </cell>
          <cell r="T67">
            <v>95.934124999999995</v>
          </cell>
          <cell r="U67">
            <v>86.063949999999991</v>
          </cell>
          <cell r="V67">
            <v>92.754949999999994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37.947000000000003</v>
          </cell>
          <cell r="C72">
            <v>39.694000000000003</v>
          </cell>
          <cell r="D72">
            <v>31.34</v>
          </cell>
          <cell r="E72">
            <v>30.196999999999999</v>
          </cell>
          <cell r="F72">
            <v>37.180999999999997</v>
          </cell>
          <cell r="G72">
            <v>40.76</v>
          </cell>
          <cell r="H72">
            <v>47.031999999999996</v>
          </cell>
          <cell r="I72">
            <v>44.286000000000001</v>
          </cell>
          <cell r="J72">
            <v>48.485999999999997</v>
          </cell>
          <cell r="K72">
            <v>52.546999999999997</v>
          </cell>
          <cell r="L72">
            <v>54.448</v>
          </cell>
          <cell r="M72">
            <v>64.805999999999997</v>
          </cell>
          <cell r="N72">
            <v>78.992000000000004</v>
          </cell>
          <cell r="O72">
            <v>76.260999999999996</v>
          </cell>
          <cell r="P72">
            <v>80.331999999999994</v>
          </cell>
          <cell r="Q72">
            <v>81.977999999999994</v>
          </cell>
          <cell r="R72">
            <v>85.105000000000004</v>
          </cell>
          <cell r="S72">
            <v>90.644999999999996</v>
          </cell>
          <cell r="T72">
            <v>98.95</v>
          </cell>
          <cell r="U72">
            <v>98.652000000000001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5.8739999999999997</v>
          </cell>
          <cell r="D73">
            <v>11.616</v>
          </cell>
          <cell r="E73">
            <v>29.536000000000001</v>
          </cell>
          <cell r="F73">
            <v>23.353999999999999</v>
          </cell>
          <cell r="G73">
            <v>26.831</v>
          </cell>
          <cell r="H73">
            <v>31.521000000000001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16.138000000000002</v>
          </cell>
          <cell r="N73">
            <v>20.006</v>
          </cell>
          <cell r="O73">
            <v>15.989000000000001</v>
          </cell>
          <cell r="P73">
            <v>16.747</v>
          </cell>
          <cell r="Q73">
            <v>12.481999999999999</v>
          </cell>
          <cell r="R73">
            <v>15.368</v>
          </cell>
          <cell r="S73">
            <v>15.864000000000001</v>
          </cell>
          <cell r="T73">
            <v>13.656000000000001</v>
          </cell>
          <cell r="U73">
            <v>10.374000000000001</v>
          </cell>
          <cell r="V73">
            <v>9.3010000000000002</v>
          </cell>
        </row>
        <row r="75">
          <cell r="A75" t="str">
            <v xml:space="preserve"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178.29950761759571</v>
          </cell>
          <cell r="AC82">
            <v>182.10145430574789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201.60052421371759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178.29950761759571</v>
          </cell>
          <cell r="AC83">
            <v>182.10145430574789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201.60052421371759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356.93835564742909</v>
          </cell>
          <cell r="D84">
            <v>351.69701534560772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338.02484591137801</v>
          </cell>
          <cell r="L84">
            <v>338.39767541074519</v>
          </cell>
          <cell r="M84">
            <v>339.42612970105648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144.36645218524291</v>
          </cell>
          <cell r="I85">
            <v>145.33565731310964</v>
          </cell>
          <cell r="J85">
            <v>145.94585822536641</v>
          </cell>
          <cell r="K85">
            <v>146.7033575236062</v>
          </cell>
          <cell r="L85">
            <v>146.86516615987239</v>
          </cell>
          <cell r="M85">
            <v>147.31151706949689</v>
          </cell>
        </row>
        <row r="86">
          <cell r="A86" t="str">
            <v>CIS-DoT</v>
          </cell>
          <cell r="M86">
            <v>147.31151706949689</v>
          </cell>
          <cell r="N86">
            <v>149.15167676038351</v>
          </cell>
          <cell r="O86">
            <v>149.66449276971798</v>
          </cell>
          <cell r="P86">
            <v>149.93116637989431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281.79967394331089</v>
          </cell>
          <cell r="W86">
            <v>305.16774195096895</v>
          </cell>
          <cell r="X86">
            <v>311.53056976263605</v>
          </cell>
          <cell r="Y86">
            <v>366.48821149020432</v>
          </cell>
          <cell r="Z86">
            <v>388.90187893611159</v>
          </cell>
          <cell r="AA86">
            <v>395.92994152021106</v>
          </cell>
          <cell r="AB86">
            <v>410.12187834264358</v>
          </cell>
          <cell r="AC86">
            <v>424.21793072071807</v>
          </cell>
          <cell r="AD86">
            <v>414.63584085408246</v>
          </cell>
          <cell r="AE86">
            <v>406.69972421398501</v>
          </cell>
          <cell r="AF86">
            <v>407.15496809075597</v>
          </cell>
          <cell r="AG86">
            <v>413.83334533028597</v>
          </cell>
          <cell r="AH86">
            <v>428.38202011470878</v>
          </cell>
          <cell r="AI86">
            <v>442.79765615155691</v>
          </cell>
          <cell r="AJ86">
            <v>453.43682249595128</v>
          </cell>
          <cell r="AK86">
            <v>458.28677209529235</v>
          </cell>
          <cell r="AL86">
            <v>477.87690345253128</v>
          </cell>
          <cell r="AM86">
            <v>481.19229018777776</v>
          </cell>
          <cell r="AN86">
            <v>476.21730273084921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456.09855394997618</v>
          </cell>
          <cell r="AT86">
            <v>457.5268987810727</v>
          </cell>
          <cell r="AU86">
            <v>454.06198617059391</v>
          </cell>
          <cell r="AV86">
            <v>444.94806362136359</v>
          </cell>
          <cell r="AW86">
            <v>447.56870593610751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144.36645218524291</v>
          </cell>
          <cell r="I87">
            <v>145.33565731310964</v>
          </cell>
          <cell r="J87">
            <v>145.94585822536641</v>
          </cell>
          <cell r="K87">
            <v>146.7033575236062</v>
          </cell>
          <cell r="L87">
            <v>146.86516615987239</v>
          </cell>
          <cell r="M87">
            <v>147.31151706949689</v>
          </cell>
          <cell r="N87">
            <v>149.15167676038351</v>
          </cell>
          <cell r="O87">
            <v>149.66449276971798</v>
          </cell>
          <cell r="P87">
            <v>149.93116637989431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281.79967394331089</v>
          </cell>
          <cell r="W87">
            <v>305.16774195096895</v>
          </cell>
          <cell r="X87">
            <v>311.53056976263605</v>
          </cell>
          <cell r="Y87">
            <v>366.48821149020432</v>
          </cell>
          <cell r="Z87">
            <v>388.90187893611159</v>
          </cell>
          <cell r="AA87">
            <v>395.92994152021106</v>
          </cell>
          <cell r="AB87">
            <v>410.12187834264358</v>
          </cell>
          <cell r="AC87">
            <v>424.21793072071807</v>
          </cell>
          <cell r="AD87">
            <v>414.63584085408246</v>
          </cell>
          <cell r="AE87">
            <v>406.69972421398501</v>
          </cell>
          <cell r="AF87">
            <v>407.15496809075597</v>
          </cell>
          <cell r="AG87">
            <v>413.83334533028597</v>
          </cell>
          <cell r="AH87">
            <v>428.38202011470878</v>
          </cell>
          <cell r="AI87">
            <v>442.79765615155691</v>
          </cell>
          <cell r="AJ87">
            <v>453.43682249595128</v>
          </cell>
          <cell r="AK87">
            <v>458.28677209529235</v>
          </cell>
          <cell r="AL87">
            <v>477.87690345253128</v>
          </cell>
          <cell r="AM87">
            <v>481.19229018777776</v>
          </cell>
          <cell r="AN87">
            <v>476.21730273084921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456.09855394997618</v>
          </cell>
          <cell r="AT87">
            <v>457.5268987810727</v>
          </cell>
          <cell r="AU87">
            <v>454.06198617059391</v>
          </cell>
          <cell r="AV87">
            <v>444.94806362136359</v>
          </cell>
          <cell r="AW87">
            <v>447.56870593610751</v>
          </cell>
        </row>
        <row r="88">
          <cell r="A88" t="str">
            <v>Other countries-INS</v>
          </cell>
          <cell r="B88">
            <v>91.976561778461672</v>
          </cell>
          <cell r="C88">
            <v>90.052622051818318</v>
          </cell>
          <cell r="D88">
            <v>88.342302584239107</v>
          </cell>
          <cell r="E88">
            <v>87.782730483683153</v>
          </cell>
          <cell r="F88">
            <v>85.900751649659725</v>
          </cell>
          <cell r="G88">
            <v>82.941270726960212</v>
          </cell>
          <cell r="H88">
            <v>85.115432813561512</v>
          </cell>
          <cell r="I88">
            <v>86.232153272875635</v>
          </cell>
          <cell r="J88">
            <v>85.626834644616181</v>
          </cell>
          <cell r="K88">
            <v>85.146853799673011</v>
          </cell>
          <cell r="L88">
            <v>84.950729197429752</v>
          </cell>
          <cell r="M88">
            <v>85.722159354418579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116.67450828406309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116.67450828406309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96.477373304661114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113.73777425545759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109.05914778490229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99.946674370566114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96.477373304661114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113.73777425545759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109.05914778490229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99.946674370566114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107.29220005502209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92.159573028105029</v>
          </cell>
          <cell r="C100">
            <v>89.311258841542951</v>
          </cell>
          <cell r="D100">
            <v>87.476390260526344</v>
          </cell>
          <cell r="E100">
            <v>87.023173580431703</v>
          </cell>
          <cell r="F100">
            <v>86.724098772381623</v>
          </cell>
          <cell r="G100">
            <v>86.358804497193091</v>
          </cell>
          <cell r="H100">
            <v>87.556053652538438</v>
          </cell>
          <cell r="I100">
            <v>87.14278269559054</v>
          </cell>
          <cell r="J100">
            <v>90.111620203007689</v>
          </cell>
          <cell r="K100">
            <v>89.84000838825142</v>
          </cell>
          <cell r="L100">
            <v>90.763017054020366</v>
          </cell>
          <cell r="M100">
            <v>91.281780501652705</v>
          </cell>
        </row>
        <row r="101">
          <cell r="A101" t="str">
            <v>CIS-DoT</v>
          </cell>
          <cell r="M101">
            <v>91.281780501652705</v>
          </cell>
          <cell r="N101">
            <v>94.730803277407233</v>
          </cell>
          <cell r="O101">
            <v>97.336713003317911</v>
          </cell>
          <cell r="P101">
            <v>97.148347484515625</v>
          </cell>
          <cell r="Q101">
            <v>95.014830799499052</v>
          </cell>
          <cell r="R101">
            <v>93.368291313957982</v>
          </cell>
          <cell r="S101">
            <v>91.208858042808032</v>
          </cell>
          <cell r="T101">
            <v>88.359658441396775</v>
          </cell>
          <cell r="U101">
            <v>89.848637813680767</v>
          </cell>
          <cell r="V101">
            <v>122.15066388637781</v>
          </cell>
          <cell r="W101">
            <v>127.18788179651099</v>
          </cell>
          <cell r="X101">
            <v>126.47650146304767</v>
          </cell>
          <cell r="Y101">
            <v>138.41583356980939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134.76676970509129</v>
          </cell>
          <cell r="AK101">
            <v>135.58429339208681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136.19981340119071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113.58573549371221</v>
          </cell>
        </row>
        <row r="102">
          <cell r="A102" t="str">
            <v>CIS</v>
          </cell>
          <cell r="B102">
            <v>92.159573028105029</v>
          </cell>
          <cell r="C102">
            <v>89.311258841542951</v>
          </cell>
          <cell r="D102">
            <v>87.476390260526344</v>
          </cell>
          <cell r="E102">
            <v>87.023173580431703</v>
          </cell>
          <cell r="F102">
            <v>86.724098772381623</v>
          </cell>
          <cell r="G102">
            <v>86.358804497193091</v>
          </cell>
          <cell r="H102">
            <v>87.556053652538438</v>
          </cell>
          <cell r="I102">
            <v>87.14278269559054</v>
          </cell>
          <cell r="J102">
            <v>90.111620203007689</v>
          </cell>
          <cell r="K102">
            <v>89.84000838825142</v>
          </cell>
          <cell r="L102">
            <v>90.763017054020366</v>
          </cell>
          <cell r="M102">
            <v>91.281780501652705</v>
          </cell>
          <cell r="N102">
            <v>94.730803277407233</v>
          </cell>
          <cell r="O102">
            <v>97.336713003317911</v>
          </cell>
          <cell r="P102">
            <v>97.148347484515625</v>
          </cell>
          <cell r="Q102">
            <v>95.014830799499052</v>
          </cell>
          <cell r="R102">
            <v>93.368291313957982</v>
          </cell>
          <cell r="S102">
            <v>91.208858042808032</v>
          </cell>
          <cell r="T102">
            <v>88.359658441396775</v>
          </cell>
          <cell r="U102">
            <v>89.848637813680767</v>
          </cell>
          <cell r="V102">
            <v>122.15066388637781</v>
          </cell>
          <cell r="W102">
            <v>127.18788179651099</v>
          </cell>
          <cell r="X102">
            <v>126.47650146304767</v>
          </cell>
          <cell r="Y102">
            <v>138.41583356980939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134.76676970509129</v>
          </cell>
          <cell r="AK102">
            <v>135.58429339208681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136.19981340119071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113.58573549371221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99.137458207034385</v>
          </cell>
          <cell r="E103">
            <v>99.796066881136298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103.46001283106609</v>
          </cell>
          <cell r="U105">
            <v>100.48735673226987</v>
          </cell>
          <cell r="V105">
            <v>96.495274140344208</v>
          </cell>
          <cell r="W105">
            <v>94.227602923840976</v>
          </cell>
          <cell r="X105">
            <v>95.463528167223572</v>
          </cell>
          <cell r="Y105">
            <v>96.799010964493277</v>
          </cell>
          <cell r="Z105">
            <v>97.771510076492902</v>
          </cell>
          <cell r="AA105">
            <v>97.550474653170838</v>
          </cell>
          <cell r="AB105">
            <v>98.508923314089472</v>
          </cell>
          <cell r="AC105">
            <v>99.148593918264154</v>
          </cell>
          <cell r="AD105">
            <v>99.077799803757046</v>
          </cell>
          <cell r="AE105">
            <v>98.468040033504934</v>
          </cell>
          <cell r="AF105">
            <v>95.523318031246802</v>
          </cell>
          <cell r="AG105">
            <v>93.638724879588736</v>
          </cell>
          <cell r="AH105">
            <v>94.866400342251239</v>
          </cell>
          <cell r="AI105">
            <v>96.40517962014269</v>
          </cell>
          <cell r="AJ105">
            <v>97.477303549430218</v>
          </cell>
          <cell r="AK105">
            <v>98.559972896772805</v>
          </cell>
          <cell r="AL105">
            <v>99.695155267073815</v>
          </cell>
          <cell r="AM105">
            <v>100.20260828237349</v>
          </cell>
          <cell r="AN105">
            <v>99.976236853642803</v>
          </cell>
          <cell r="AO105">
            <v>99.510857711837559</v>
          </cell>
          <cell r="AP105">
            <v>99.958545754496924</v>
          </cell>
          <cell r="AQ105">
            <v>95.310721242813116</v>
          </cell>
          <cell r="AR105">
            <v>92.672220357028792</v>
          </cell>
          <cell r="AS105">
            <v>93.772829332199436</v>
          </cell>
          <cell r="AT105">
            <v>94.979810399457449</v>
          </cell>
          <cell r="AU105">
            <v>94.513719700224414</v>
          </cell>
          <cell r="AV105">
            <v>93.064728250369967</v>
          </cell>
          <cell r="AW105">
            <v>94.100254811086543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103.46001283106609</v>
          </cell>
          <cell r="U106">
            <v>100.48735673226987</v>
          </cell>
          <cell r="V106">
            <v>96.495274140344208</v>
          </cell>
          <cell r="W106">
            <v>94.227602923840976</v>
          </cell>
          <cell r="X106">
            <v>95.463528167223572</v>
          </cell>
          <cell r="Y106">
            <v>96.799010964493277</v>
          </cell>
          <cell r="Z106">
            <v>97.771510076492902</v>
          </cell>
          <cell r="AA106">
            <v>97.550474653170838</v>
          </cell>
          <cell r="AB106">
            <v>98.508923314089472</v>
          </cell>
          <cell r="AC106">
            <v>99.148593918264154</v>
          </cell>
          <cell r="AD106">
            <v>99.077799803757046</v>
          </cell>
          <cell r="AE106">
            <v>98.468040033504934</v>
          </cell>
          <cell r="AF106">
            <v>95.523318031246802</v>
          </cell>
          <cell r="AG106">
            <v>93.638724879588736</v>
          </cell>
          <cell r="AH106">
            <v>94.866400342251239</v>
          </cell>
          <cell r="AI106">
            <v>96.40517962014269</v>
          </cell>
          <cell r="AJ106">
            <v>97.477303549430218</v>
          </cell>
          <cell r="AK106">
            <v>98.559972896772805</v>
          </cell>
          <cell r="AL106">
            <v>99.695155267073815</v>
          </cell>
          <cell r="AM106">
            <v>100.20260828237349</v>
          </cell>
          <cell r="AN106">
            <v>99.976236853642803</v>
          </cell>
          <cell r="AO106">
            <v>99.510857711837559</v>
          </cell>
          <cell r="AP106">
            <v>99.958545754496924</v>
          </cell>
          <cell r="AQ106">
            <v>95.310721242813116</v>
          </cell>
          <cell r="AR106">
            <v>92.672220357028792</v>
          </cell>
          <cell r="AS106">
            <v>93.772829332199436</v>
          </cell>
          <cell r="AT106">
            <v>94.979810399457449</v>
          </cell>
          <cell r="AU106">
            <v>94.513719700224414</v>
          </cell>
          <cell r="AV106">
            <v>93.064728250369967</v>
          </cell>
          <cell r="AW106">
            <v>94.100254811086543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178.08025509999999</v>
          </cell>
          <cell r="J110">
            <v>223.3100451</v>
          </cell>
          <cell r="K110">
            <v>224.24196000000001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119.43917610528661</v>
          </cell>
          <cell r="R110">
            <v>118.93475259104309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151.93577206508959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180.74434316560539</v>
          </cell>
          <cell r="AH110">
            <v>185.10764431194309</v>
          </cell>
          <cell r="AI110">
            <v>189.86025063014631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199.47868316499989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 xml:space="preserve"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151.19999999999999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78.703006918643453</v>
          </cell>
          <cell r="O118">
            <v>70.069480825774335</v>
          </cell>
          <cell r="P118">
            <v>164.26566406249995</v>
          </cell>
          <cell r="Q118">
            <v>111.74897234008955</v>
          </cell>
          <cell r="R118">
            <v>72.585269929758311</v>
          </cell>
          <cell r="S118">
            <v>97.267998559285161</v>
          </cell>
          <cell r="T118">
            <v>98.08488532658744</v>
          </cell>
          <cell r="U118">
            <v>98.569542437660758</v>
          </cell>
          <cell r="V118">
            <v>93.434537862208586</v>
          </cell>
          <cell r="W118">
            <v>73.460263426736418</v>
          </cell>
          <cell r="X118">
            <v>94.371155734156602</v>
          </cell>
          <cell r="Y118">
            <v>82.629885253906281</v>
          </cell>
          <cell r="Z118">
            <v>90.234388227041862</v>
          </cell>
          <cell r="AA118">
            <v>74.750877537981481</v>
          </cell>
          <cell r="AB118">
            <v>84.016967639900869</v>
          </cell>
          <cell r="AC118">
            <v>82.177387446749293</v>
          </cell>
          <cell r="AD118">
            <v>81.141857007858562</v>
          </cell>
          <cell r="AE118">
            <v>84.282556459528564</v>
          </cell>
          <cell r="AF118">
            <v>86.716061848074631</v>
          </cell>
          <cell r="AG118">
            <v>88.490987981941899</v>
          </cell>
          <cell r="AH118">
            <v>74.037253385257557</v>
          </cell>
          <cell r="AI118">
            <v>66.486743028486714</v>
          </cell>
          <cell r="AJ118">
            <v>69.297320016433389</v>
          </cell>
          <cell r="AK118">
            <v>63.047360999999924</v>
          </cell>
          <cell r="AL118">
            <v>58.096375311463163</v>
          </cell>
          <cell r="AM118">
            <v>74.290058364995005</v>
          </cell>
          <cell r="AN118">
            <v>66.073479468252344</v>
          </cell>
          <cell r="AO118">
            <v>71.126829548706397</v>
          </cell>
          <cell r="AP118">
            <v>74.41708535855993</v>
          </cell>
          <cell r="AQ118">
            <v>48.389579593222095</v>
          </cell>
          <cell r="AR118">
            <v>62.279308087439979</v>
          </cell>
          <cell r="AS118">
            <v>51.912880082288403</v>
          </cell>
          <cell r="AT118">
            <v>50.932441637463668</v>
          </cell>
          <cell r="AU118">
            <v>41.179111134807009</v>
          </cell>
          <cell r="AV118">
            <v>76.653563725925224</v>
          </cell>
          <cell r="AW118">
            <v>57.756015291921244</v>
          </cell>
          <cell r="AX118">
            <v>61.047911562011279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75.599999999999994</v>
          </cell>
          <cell r="G119">
            <v>40.799999999999997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66.537992601600067</v>
          </cell>
          <cell r="P119">
            <v>79.508078753906219</v>
          </cell>
          <cell r="Q119">
            <v>61.609245316406238</v>
          </cell>
          <cell r="R119">
            <v>28.646635062499961</v>
          </cell>
          <cell r="S119">
            <v>42.849243261969171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23.647783688506241</v>
          </cell>
          <cell r="Z119">
            <v>29.563301977801636</v>
          </cell>
          <cell r="AA119">
            <v>8.7038284225856586</v>
          </cell>
          <cell r="AB119">
            <v>38.687906023183238</v>
          </cell>
          <cell r="AC119">
            <v>44.133632881446715</v>
          </cell>
          <cell r="AD119">
            <v>18.800641800396157</v>
          </cell>
          <cell r="AE119">
            <v>26.101538078039589</v>
          </cell>
          <cell r="AF119">
            <v>37.570157604508772</v>
          </cell>
          <cell r="AG119">
            <v>29.729226338416481</v>
          </cell>
          <cell r="AH119">
            <v>39.944160922469926</v>
          </cell>
          <cell r="AI119">
            <v>29.181429358214885</v>
          </cell>
          <cell r="AJ119">
            <v>37.729222582856693</v>
          </cell>
          <cell r="AK119">
            <v>40.20102202486968</v>
          </cell>
          <cell r="AL119">
            <v>36.177155701108241</v>
          </cell>
          <cell r="AM119">
            <v>30.622959430997977</v>
          </cell>
          <cell r="AN119">
            <v>8.3448300202117807</v>
          </cell>
          <cell r="AO119">
            <v>22.879596902574306</v>
          </cell>
          <cell r="AP119">
            <v>38.196917225398131</v>
          </cell>
          <cell r="AQ119">
            <v>41.451078747118999</v>
          </cell>
          <cell r="AR119">
            <v>30.698111153773276</v>
          </cell>
          <cell r="AS119">
            <v>38.551385646601879</v>
          </cell>
          <cell r="AT119">
            <v>26.842747369677046</v>
          </cell>
          <cell r="AU119">
            <v>36.263200174379918</v>
          </cell>
          <cell r="AV119">
            <v>33.867180686139719</v>
          </cell>
          <cell r="AW119">
            <v>27.08215325689245</v>
          </cell>
          <cell r="AX119">
            <v>38.356512738783557</v>
          </cell>
        </row>
        <row r="120">
          <cell r="A120" t="str">
            <v>T-Bill weighted average yield, all maturities</v>
          </cell>
          <cell r="B120">
            <v>37.630000000000003</v>
          </cell>
          <cell r="C120">
            <v>37.630000000000003</v>
          </cell>
          <cell r="D120">
            <v>37.630000000000003</v>
          </cell>
          <cell r="E120">
            <v>37.630000000000003</v>
          </cell>
          <cell r="F120">
            <v>37.630000000000003</v>
          </cell>
          <cell r="G120">
            <v>37.630000000000003</v>
          </cell>
          <cell r="H120">
            <v>37.630000000000003</v>
          </cell>
          <cell r="I120">
            <v>37.630000000000003</v>
          </cell>
          <cell r="J120">
            <v>37.630000000000003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36.909309791332262</v>
          </cell>
          <cell r="O120">
            <v>38.255169128156261</v>
          </cell>
          <cell r="P120">
            <v>37.750481540930984</v>
          </cell>
          <cell r="Q120">
            <v>38.221454993834776</v>
          </cell>
          <cell r="R120">
            <v>36.524864130434779</v>
          </cell>
          <cell r="S120">
            <v>37.965030713170222</v>
          </cell>
          <cell r="T120">
            <v>32.35614035087719</v>
          </cell>
          <cell r="U120">
            <v>40.357598499061915</v>
          </cell>
          <cell r="V120">
            <v>36.803602305475508</v>
          </cell>
          <cell r="W120">
            <v>52.85119453924915</v>
          </cell>
          <cell r="X120">
            <v>34.344299429942993</v>
          </cell>
          <cell r="Y120">
            <v>56.113565407956848</v>
          </cell>
          <cell r="Z120">
            <v>65.656023181454827</v>
          </cell>
          <cell r="AA120">
            <v>74.456864642914866</v>
          </cell>
          <cell r="AB120">
            <v>74.142329726288992</v>
          </cell>
          <cell r="AC120">
            <v>73.615945330296128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49.498637524836788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49.553178978316787</v>
          </cell>
          <cell r="AM120">
            <v>53.427350488274286</v>
          </cell>
          <cell r="AN120">
            <v>61.455680301155468</v>
          </cell>
          <cell r="AO120">
            <v>51.2458064516129</v>
          </cell>
          <cell r="AP120">
            <v>39.68322580645161</v>
          </cell>
          <cell r="AQ120">
            <v>34.876923076923077</v>
          </cell>
          <cell r="AR120">
            <v>39.611712584987579</v>
          </cell>
          <cell r="AS120">
            <v>36.363169393480469</v>
          </cell>
          <cell r="AT120">
            <v>42.334369683391444</v>
          </cell>
          <cell r="AU120">
            <v>43.25414484181033</v>
          </cell>
          <cell r="AV120">
            <v>47.080092859430039</v>
          </cell>
          <cell r="AW120">
            <v>57.751259377530374</v>
          </cell>
          <cell r="AX120">
            <v>65.752979197622579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 xml:space="preserve">Commercial bank lending rate for 3 months  </v>
          </cell>
          <cell r="C123">
            <v>-71.393166932200387</v>
          </cell>
          <cell r="D123">
            <v>-66.347355268638069</v>
          </cell>
          <cell r="E123">
            <v>-58.376690946930289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-23.493975903614452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4.8681541582150212</v>
          </cell>
          <cell r="N123">
            <v>35.860500379075063</v>
          </cell>
          <cell r="O123">
            <v>32.215855443937372</v>
          </cell>
          <cell r="P123">
            <v>27.209598416451474</v>
          </cell>
          <cell r="Q123">
            <v>112.55157236953215</v>
          </cell>
          <cell r="R123">
            <v>83.504438046518842</v>
          </cell>
          <cell r="S123">
            <v>52.443803921603084</v>
          </cell>
          <cell r="T123">
            <v>71.855469542302302</v>
          </cell>
          <cell r="U123">
            <v>68.437899526783738</v>
          </cell>
          <cell r="V123">
            <v>70.557306154773599</v>
          </cell>
          <cell r="W123">
            <v>72.856622912554997</v>
          </cell>
          <cell r="X123">
            <v>55.461389959949848</v>
          </cell>
          <cell r="Y123">
            <v>83.766522665587416</v>
          </cell>
          <cell r="Z123">
            <v>73.503223271222922</v>
          </cell>
          <cell r="AA123">
            <v>83.929570818655847</v>
          </cell>
          <cell r="AB123">
            <v>67.953493495387747</v>
          </cell>
          <cell r="AC123">
            <v>73.377692699535274</v>
          </cell>
          <cell r="AD123">
            <v>66.244214904590379</v>
          </cell>
          <cell r="AE123">
            <v>57.02634483065134</v>
          </cell>
          <cell r="AF123">
            <v>55.097591244930278</v>
          </cell>
          <cell r="AG123">
            <v>59.209220973978717</v>
          </cell>
          <cell r="AH123">
            <v>53.727974521933653</v>
          </cell>
          <cell r="AI123">
            <v>41.515366998930034</v>
          </cell>
          <cell r="AJ123">
            <v>36.307584967283837</v>
          </cell>
          <cell r="AK123">
            <v>38.744717233082923</v>
          </cell>
          <cell r="AL123">
            <v>32.339071292220133</v>
          </cell>
          <cell r="AM123">
            <v>25.964909725182238</v>
          </cell>
          <cell r="AN123">
            <v>39.559653093486702</v>
          </cell>
          <cell r="AO123">
            <v>37.584582686639422</v>
          </cell>
          <cell r="AP123">
            <v>49.285939116023279</v>
          </cell>
          <cell r="AQ123">
            <v>63.147940388229614</v>
          </cell>
          <cell r="AR123">
            <v>44.458592380969804</v>
          </cell>
          <cell r="AS123">
            <v>59.755428523322117</v>
          </cell>
          <cell r="AT123">
            <v>54.852811948233217</v>
          </cell>
          <cell r="AU123">
            <v>54.303602776904029</v>
          </cell>
          <cell r="AV123">
            <v>44.214700433866817</v>
          </cell>
          <cell r="AW123">
            <v>78.823509652322969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-82.120729332625245</v>
          </cell>
          <cell r="D124">
            <v>-78.967097042898786</v>
          </cell>
          <cell r="E124">
            <v>-68.544670729894449</v>
          </cell>
          <cell r="F124">
            <v>-55.711939948393137</v>
          </cell>
          <cell r="G124">
            <v>-40.775716694772349</v>
          </cell>
          <cell r="H124">
            <v>-48.500365764447693</v>
          </cell>
          <cell r="I124">
            <v>-37.048192771084331</v>
          </cell>
          <cell r="J124">
            <v>-38.596491228070171</v>
          </cell>
          <cell r="K124">
            <v>-44.845142129826051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-4.8190335570791216</v>
          </cell>
          <cell r="T124">
            <v>5.6889597050756358</v>
          </cell>
          <cell r="U124">
            <v>5.5923187606950142</v>
          </cell>
          <cell r="V124">
            <v>12.721799913795229</v>
          </cell>
          <cell r="W124">
            <v>-4.5506348051662755</v>
          </cell>
          <cell r="X124">
            <v>2.9131757527395941</v>
          </cell>
          <cell r="Y124">
            <v>-5.7096095793277124</v>
          </cell>
          <cell r="Z124">
            <v>-8.5175018819606088</v>
          </cell>
          <cell r="AA124">
            <v>-4.1408250453502493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-6.7020582514616294</v>
          </cell>
          <cell r="AG124">
            <v>1.7831562258946221</v>
          </cell>
          <cell r="AH124">
            <v>-4.0180636455509289</v>
          </cell>
          <cell r="AI124">
            <v>3.5395949390600867</v>
          </cell>
          <cell r="AJ124">
            <v>-4.4233587079889887</v>
          </cell>
          <cell r="AK124">
            <v>1.9008426182283378</v>
          </cell>
          <cell r="AL124">
            <v>3.7296371267638184</v>
          </cell>
          <cell r="AM124">
            <v>0.75252478063314587</v>
          </cell>
          <cell r="AN124">
            <v>-3.3568230351564199</v>
          </cell>
          <cell r="AO124">
            <v>-19.839600737262021</v>
          </cell>
          <cell r="AP124">
            <v>-9.0858553461469089</v>
          </cell>
          <cell r="AQ124">
            <v>2.2468728743298083</v>
          </cell>
          <cell r="AR124">
            <v>4.6545086313652062</v>
          </cell>
          <cell r="AS124">
            <v>-3.3012210087207672</v>
          </cell>
          <cell r="AT124">
            <v>2.5091311672674976</v>
          </cell>
          <cell r="AU124">
            <v>-6.1536644541403724</v>
          </cell>
          <cell r="AV124">
            <v>0.81618595699497476</v>
          </cell>
          <cell r="AW124">
            <v>-0.95654171983838854</v>
          </cell>
          <cell r="AX124">
            <v>-5.9765367453105451</v>
          </cell>
        </row>
        <row r="125">
          <cell r="A125" t="str">
            <v>T-Bill weighted average yield, all maturities</v>
          </cell>
          <cell r="C125">
            <v>-85.672435251240699</v>
          </cell>
          <cell r="D125">
            <v>-79.562360559077078</v>
          </cell>
          <cell r="E125">
            <v>-67.750059919397913</v>
          </cell>
          <cell r="F125">
            <v>-53.629492005191736</v>
          </cell>
          <cell r="G125">
            <v>-49.711505802472708</v>
          </cell>
          <cell r="H125">
            <v>-48.221087288855372</v>
          </cell>
          <cell r="I125">
            <v>-45.153483277123343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4.0805492203322968</v>
          </cell>
          <cell r="O125">
            <v>1.2942189637635826</v>
          </cell>
          <cell r="P125">
            <v>3.4129372206911368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48.312017811247301</v>
          </cell>
          <cell r="AA125">
            <v>60.165790902778049</v>
          </cell>
          <cell r="AB125">
            <v>67.670916986732436</v>
          </cell>
          <cell r="AC125">
            <v>64.073974897513679</v>
          </cell>
          <cell r="AD125">
            <v>58.431553613040776</v>
          </cell>
          <cell r="AE125">
            <v>35.006250614206103</v>
          </cell>
          <cell r="AF125">
            <v>29.667104190926796</v>
          </cell>
          <cell r="AG125">
            <v>27.377064127773721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18.420878116830309</v>
          </cell>
          <cell r="AL125">
            <v>19.74462530115353</v>
          </cell>
          <cell r="AM125">
            <v>19.158030359673695</v>
          </cell>
          <cell r="AN125">
            <v>22.854212168287781</v>
          </cell>
          <cell r="AO125">
            <v>33.758938921180828</v>
          </cell>
          <cell r="AP125">
            <v>31.942327880637134</v>
          </cell>
          <cell r="AQ125">
            <v>30.658246869896779</v>
          </cell>
          <cell r="AR125">
            <v>31.303899544564896</v>
          </cell>
          <cell r="AS125">
            <v>37.440375077713469</v>
          </cell>
          <cell r="AT125">
            <v>39.002171608591937</v>
          </cell>
          <cell r="AU125">
            <v>45.51348804043711</v>
          </cell>
          <cell r="AV125">
            <v>46.334350869687448</v>
          </cell>
          <cell r="AW125">
            <v>48.886769394128706</v>
          </cell>
          <cell r="AX125">
            <v>59.842563638904103</v>
          </cell>
        </row>
        <row r="128">
          <cell r="A128" t="str">
            <v xml:space="preserve"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34.799999999999997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19.600000000000001</v>
          </cell>
          <cell r="L131">
            <v>20.100000000000001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19.100000000000001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33.200000000000003</v>
          </cell>
          <cell r="AA131">
            <v>33.799999999999997</v>
          </cell>
          <cell r="AB131">
            <v>34.299999999999997</v>
          </cell>
          <cell r="AC131">
            <v>33.700000000000003</v>
          </cell>
          <cell r="AD131">
            <v>33.700000000000003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34.799999999999997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34.799999999999997</v>
          </cell>
          <cell r="K132">
            <v>34.299999999999997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32.299999999999997</v>
          </cell>
          <cell r="R132">
            <v>35</v>
          </cell>
          <cell r="S132">
            <v>34</v>
          </cell>
          <cell r="T132">
            <v>34.200000000000003</v>
          </cell>
          <cell r="U132">
            <v>37.9</v>
          </cell>
          <cell r="V132">
            <v>43.8</v>
          </cell>
          <cell r="W132">
            <v>39.799999999999997</v>
          </cell>
          <cell r="X132">
            <v>39.799999999999997</v>
          </cell>
          <cell r="Y132">
            <v>36.700000000000003</v>
          </cell>
          <cell r="Z132">
            <v>36.799999999999997</v>
          </cell>
          <cell r="AA132">
            <v>35.700000000000003</v>
          </cell>
          <cell r="AB132">
            <v>35.299999999999997</v>
          </cell>
          <cell r="AC132">
            <v>34.200000000000003</v>
          </cell>
          <cell r="AD132">
            <v>34.6</v>
          </cell>
          <cell r="AE132">
            <v>34</v>
          </cell>
          <cell r="AF132">
            <v>37.5</v>
          </cell>
          <cell r="AG132">
            <v>38.299999999999997</v>
          </cell>
          <cell r="AH132">
            <v>40.700000000000003</v>
          </cell>
          <cell r="AI132">
            <v>41.2</v>
          </cell>
          <cell r="AJ132">
            <v>38.799999999999997</v>
          </cell>
          <cell r="AK132">
            <v>37.799999999999997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 xml:space="preserve"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-32.560352467676637</v>
          </cell>
          <cell r="D139">
            <v>-37.974491469982688</v>
          </cell>
          <cell r="E139">
            <v>-33.721580734187121</v>
          </cell>
          <cell r="F139">
            <v>-29.025472666103958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-27.146494351862898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862.36716322502321</v>
          </cell>
        </row>
        <row r="146">
          <cell r="A146" t="str">
            <v>Debt service (in % of exports of goods and services - right scale)</v>
          </cell>
          <cell r="B146">
            <v>20.882880606148209</v>
          </cell>
          <cell r="C146">
            <v>20.273229291889482</v>
          </cell>
          <cell r="D146">
            <v>14.238907227174217</v>
          </cell>
          <cell r="E146">
            <v>19.018191093406511</v>
          </cell>
          <cell r="F146">
            <v>14.267105001045241</v>
          </cell>
          <cell r="G146">
            <v>10.684355785472128</v>
          </cell>
        </row>
        <row r="148">
          <cell r="A148" t="str">
            <v xml:space="preserve"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8.8335660174568709</v>
          </cell>
          <cell r="E153">
            <v>0.71046330390278145</v>
          </cell>
          <cell r="F153">
            <v>-0.78294298835811516</v>
          </cell>
          <cell r="G153">
            <v>4.4530841545314948</v>
          </cell>
          <cell r="H153">
            <v>2.9821791285869814</v>
          </cell>
          <cell r="I153">
            <v>2.9863534886017007</v>
          </cell>
          <cell r="J153">
            <v>3.0102972210758638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5.8653945913958783</v>
          </cell>
          <cell r="C154">
            <v>3.3210376749257753</v>
          </cell>
          <cell r="D154">
            <v>7.3403760129280071</v>
          </cell>
          <cell r="E154">
            <v>3.2999951180604503</v>
          </cell>
          <cell r="F154">
            <v>5.9999168002683678</v>
          </cell>
          <cell r="G154">
            <v>6.5106627769499603</v>
          </cell>
          <cell r="H154">
            <v>6.0000000000000053</v>
          </cell>
          <cell r="I154">
            <v>6.0000000000000053</v>
          </cell>
          <cell r="J154">
            <v>5.0000000000000044</v>
          </cell>
          <cell r="K154">
            <v>5.0000000000000044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49.204854065962479</v>
          </cell>
          <cell r="D157">
            <v>43.5937316891794</v>
          </cell>
          <cell r="E157">
            <v>49.13036527745632</v>
          </cell>
          <cell r="F157">
            <v>47.704332593980538</v>
          </cell>
          <cell r="G157">
            <v>49.576302319782897</v>
          </cell>
          <cell r="H157">
            <v>49.004557948221446</v>
          </cell>
          <cell r="I157">
            <v>48.944165209133025</v>
          </cell>
          <cell r="J157">
            <v>48.993572767794561</v>
          </cell>
          <cell r="K157">
            <v>49.563994456250654</v>
          </cell>
          <cell r="L157">
            <v>50.002234684003611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15.949317627197139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17.899999999999999</v>
          </cell>
          <cell r="H161">
            <v>17.899999999999999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4.0568528877232568</v>
          </cell>
          <cell r="C162">
            <v>3.9486925384935119</v>
          </cell>
          <cell r="D162">
            <v>4.6672232612620279</v>
          </cell>
          <cell r="E162">
            <v>4.6212125054980397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4.2104785805065239</v>
          </cell>
          <cell r="J162">
            <v>4.0933313958388906</v>
          </cell>
          <cell r="K162">
            <v>4.0468517808268301</v>
          </cell>
          <cell r="L162">
            <v>4.4504992304150752</v>
          </cell>
        </row>
        <row r="163">
          <cell r="A163" t="str">
            <v>Public savings</v>
          </cell>
          <cell r="B163">
            <v>-5.2814782682863166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4.0933313958388906</v>
          </cell>
          <cell r="K163">
            <v>4.0468517808268301</v>
          </cell>
          <cell r="L163">
            <v>4.4504992304150752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-2.0747816698709691</v>
          </cell>
          <cell r="E164">
            <v>5.2730363843115997</v>
          </cell>
          <cell r="F164">
            <v>7.2792772492366336</v>
          </cell>
          <cell r="G164">
            <v>7.8538293298520419</v>
          </cell>
          <cell r="H164">
            <v>8.3541716220963913</v>
          </cell>
          <cell r="I164">
            <v>9.7035031761719814</v>
          </cell>
          <cell r="J164">
            <v>7.5011913341644236</v>
          </cell>
          <cell r="K164">
            <v>8.4637262622450784</v>
          </cell>
          <cell r="L164">
            <v>9.1629523785586002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13.509827349304169</v>
          </cell>
          <cell r="K170">
            <v>10.291383869161802</v>
          </cell>
          <cell r="L170">
            <v>9.6010063196641546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-27.146494351862898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-18.859878154917318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3.6947683041883259</v>
          </cell>
          <cell r="H178">
            <v>3.8271941029882948</v>
          </cell>
          <cell r="I178">
            <v>3.555765595463138</v>
          </cell>
          <cell r="J178">
            <v>3.6947683041883259</v>
          </cell>
          <cell r="K178">
            <v>3.5</v>
          </cell>
          <cell r="L178">
            <v>3.242722117202268</v>
          </cell>
        </row>
        <row r="181">
          <cell r="A181" t="str">
            <v xml:space="preserve"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47.704332593980538</v>
          </cell>
          <cell r="E186">
            <v>49.576302319782897</v>
          </cell>
          <cell r="F186">
            <v>49.004557948221446</v>
          </cell>
          <cell r="G186">
            <v>48.944165209133025</v>
          </cell>
          <cell r="H186">
            <v>48.993572767794561</v>
          </cell>
          <cell r="I186">
            <v>49.563994456250654</v>
          </cell>
          <cell r="J186">
            <v>50.002234684003611</v>
          </cell>
        </row>
        <row r="187">
          <cell r="A187" t="str">
            <v>Public and publicly guaranteed debt</v>
          </cell>
          <cell r="B187">
            <v>41.424050914119967</v>
          </cell>
          <cell r="C187">
            <v>46.278140706060476</v>
          </cell>
          <cell r="D187">
            <v>45.064720067683027</v>
          </cell>
          <cell r="E187">
            <v>47.272488444273215</v>
          </cell>
          <cell r="F187">
            <v>46.839202429822265</v>
          </cell>
          <cell r="G187">
            <v>45.177193829253511</v>
          </cell>
          <cell r="H187">
            <v>44.476543232004708</v>
          </cell>
          <cell r="I187">
            <v>43.973260679209474</v>
          </cell>
          <cell r="J187">
            <v>43.416650042021267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135.57048188867239</v>
          </cell>
          <cell r="E191">
            <v>132.41419832924151</v>
          </cell>
          <cell r="F191">
            <v>122.07133139452004</v>
          </cell>
          <cell r="G191">
            <v>114.88170210702511</v>
          </cell>
          <cell r="H191">
            <v>112.95395227333429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178.58352941977989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28.869393225426609</v>
          </cell>
          <cell r="E193">
            <v>32.592401116877255</v>
          </cell>
          <cell r="F193">
            <v>30.582856390710695</v>
          </cell>
          <cell r="G193">
            <v>30.735490778375318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31.982938040566872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13.509827349304169</v>
          </cell>
          <cell r="I197">
            <v>10.291383869161802</v>
          </cell>
          <cell r="J197">
            <v>9.6010063196641546</v>
          </cell>
        </row>
        <row r="199">
          <cell r="A199" t="str">
            <v xml:space="preserve">END -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Setup"/>
    </sheetNames>
    <sheetDataSet>
      <sheetData sheetId="0" refreshError="1"/>
      <sheetData sheetId="1" refreshError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5"/>
      <sheetName val="IMATA"/>
    </sheetNames>
    <sheetDataSet>
      <sheetData sheetId="0" refreshError="1"/>
      <sheetData sheetId="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EC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 xml:space="preserve">F </v>
          </cell>
          <cell r="J7" t="str">
            <v>Mar 94</v>
          </cell>
          <cell r="K7" t="str">
            <v xml:space="preserve">A </v>
          </cell>
          <cell r="L7" t="str">
            <v xml:space="preserve">M </v>
          </cell>
          <cell r="M7" t="str">
            <v>Jun 94</v>
          </cell>
          <cell r="N7" t="str">
            <v xml:space="preserve">J </v>
          </cell>
          <cell r="O7" t="str">
            <v xml:space="preserve">A </v>
          </cell>
          <cell r="P7" t="str">
            <v>Sep 94</v>
          </cell>
          <cell r="Q7" t="str">
            <v xml:space="preserve">O </v>
          </cell>
          <cell r="R7" t="str">
            <v xml:space="preserve">N </v>
          </cell>
          <cell r="S7" t="str">
            <v>Dec 94</v>
          </cell>
          <cell r="T7" t="str">
            <v>J 95</v>
          </cell>
          <cell r="U7" t="str">
            <v xml:space="preserve">F </v>
          </cell>
          <cell r="V7" t="str">
            <v>Mar 95</v>
          </cell>
          <cell r="W7" t="str">
            <v xml:space="preserve">A </v>
          </cell>
          <cell r="X7" t="str">
            <v xml:space="preserve">M </v>
          </cell>
          <cell r="Y7" t="str">
            <v>Jun 95</v>
          </cell>
          <cell r="Z7" t="str">
            <v xml:space="preserve">J </v>
          </cell>
          <cell r="AA7" t="str">
            <v xml:space="preserve">A </v>
          </cell>
          <cell r="AB7" t="str">
            <v>Sep 95</v>
          </cell>
          <cell r="AC7" t="str">
            <v xml:space="preserve">O </v>
          </cell>
          <cell r="AD7" t="str">
            <v xml:space="preserve"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659.63949843260195</v>
          </cell>
          <cell r="H10">
            <v>676.66827586206887</v>
          </cell>
          <cell r="I10">
            <v>724.6566878980891</v>
          </cell>
          <cell r="J10">
            <v>774.6309090909092</v>
          </cell>
          <cell r="K10">
            <v>804.08679927667265</v>
          </cell>
          <cell r="L10">
            <v>816.64436407474386</v>
          </cell>
          <cell r="M10">
            <v>894.55456171735239</v>
          </cell>
          <cell r="N10">
            <v>959.89408284023671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22.929839723412691</v>
          </cell>
          <cell r="P11">
            <v>22.882015338744253</v>
          </cell>
          <cell r="Q11">
            <v>21.798024460957208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26.662048037070559</v>
          </cell>
          <cell r="AC11">
            <v>27.385597267155319</v>
          </cell>
          <cell r="AD11">
            <v>29.466926699552431</v>
          </cell>
          <cell r="AE11">
            <v>29.571235955603097</v>
          </cell>
          <cell r="AF11">
            <v>29.202707978760849</v>
          </cell>
          <cell r="AG11">
            <v>31.590917171185072</v>
          </cell>
          <cell r="AH11">
            <v>31.82223002659536</v>
          </cell>
          <cell r="AI11">
            <v>32.286214804054687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 xml:space="preserve"> . . .</v>
          </cell>
          <cell r="H15" t="str">
            <v xml:space="preserve"> . . .</v>
          </cell>
          <cell r="I15" t="str">
            <v xml:space="preserve"> . . .</v>
          </cell>
          <cell r="J15" t="str">
            <v xml:space="preserve"> . . .</v>
          </cell>
          <cell r="K15" t="str">
            <v xml:space="preserve"> . . .</v>
          </cell>
          <cell r="L15" t="str">
            <v xml:space="preserve"> . . .</v>
          </cell>
          <cell r="M15" t="str">
            <v xml:space="preserve"> . . .</v>
          </cell>
          <cell r="N15" t="str">
            <v xml:space="preserve"> . . .</v>
          </cell>
          <cell r="O15" t="str">
            <v xml:space="preserve"> . . .</v>
          </cell>
          <cell r="P15" t="str">
            <v xml:space="preserve"> . . .</v>
          </cell>
          <cell r="Q15" t="str">
            <v xml:space="preserve"> . . .</v>
          </cell>
          <cell r="R15" t="str">
            <v xml:space="preserve"> . . .</v>
          </cell>
          <cell r="S15" t="str">
            <v xml:space="preserve"> . . .</v>
          </cell>
          <cell r="T15" t="str">
            <v xml:space="preserve"> . . .</v>
          </cell>
          <cell r="U15" t="str">
            <v xml:space="preserve"> . . .</v>
          </cell>
          <cell r="V15" t="str">
            <v xml:space="preserve"> . . .</v>
          </cell>
          <cell r="W15" t="str">
            <v xml:space="preserve"> . . .</v>
          </cell>
          <cell r="X15" t="str">
            <v xml:space="preserve"> . . .</v>
          </cell>
          <cell r="Y15" t="str">
            <v xml:space="preserve"> . . .</v>
          </cell>
          <cell r="Z15" t="str">
            <v xml:space="preserve"> . . .</v>
          </cell>
          <cell r="AA15" t="str">
            <v xml:space="preserve"> . . .</v>
          </cell>
          <cell r="AB15" t="str">
            <v xml:space="preserve"> . . .</v>
          </cell>
          <cell r="AC15" t="str">
            <v xml:space="preserve"> . . .</v>
          </cell>
          <cell r="AD15" t="str">
            <v xml:space="preserve"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1526.0469867211441</v>
          </cell>
          <cell r="AI15">
            <v>1624.7854445588739</v>
          </cell>
          <cell r="AJ15">
            <v>1601.8298881735006</v>
          </cell>
          <cell r="AK15">
            <v>1669.4187582562749</v>
          </cell>
        </row>
        <row r="16">
          <cell r="C16" t="str">
            <v>(o/w BA &amp; RCB)</v>
          </cell>
          <cell r="G16" t="str">
            <v xml:space="preserve"> . . .</v>
          </cell>
          <cell r="H16" t="str">
            <v xml:space="preserve"> . . .</v>
          </cell>
          <cell r="I16" t="str">
            <v xml:space="preserve"> . . .</v>
          </cell>
          <cell r="J16" t="str">
            <v xml:space="preserve"> . . .</v>
          </cell>
          <cell r="K16" t="str">
            <v xml:space="preserve"> . . .</v>
          </cell>
          <cell r="L16" t="str">
            <v xml:space="preserve"> . . .</v>
          </cell>
          <cell r="M16" t="str">
            <v xml:space="preserve"> . . .</v>
          </cell>
          <cell r="N16" t="str">
            <v xml:space="preserve"> . . .</v>
          </cell>
          <cell r="O16" t="str">
            <v xml:space="preserve"> . . .</v>
          </cell>
          <cell r="P16" t="str">
            <v xml:space="preserve"> . . .</v>
          </cell>
          <cell r="Q16" t="str">
            <v xml:space="preserve"> . . .</v>
          </cell>
          <cell r="R16" t="str">
            <v xml:space="preserve"> . . .</v>
          </cell>
          <cell r="S16" t="str">
            <v xml:space="preserve"> . . .</v>
          </cell>
          <cell r="T16" t="str">
            <v xml:space="preserve"> . . .</v>
          </cell>
          <cell r="U16" t="str">
            <v xml:space="preserve"> . . .</v>
          </cell>
          <cell r="V16" t="str">
            <v xml:space="preserve"> . . .</v>
          </cell>
          <cell r="W16" t="str">
            <v xml:space="preserve"> . . .</v>
          </cell>
          <cell r="X16" t="str">
            <v xml:space="preserve"> . . .</v>
          </cell>
          <cell r="Y16" t="str">
            <v xml:space="preserve"> . . .</v>
          </cell>
          <cell r="Z16" t="str">
            <v xml:space="preserve"> . . .</v>
          </cell>
          <cell r="AA16" t="str">
            <v xml:space="preserve"> . . .</v>
          </cell>
          <cell r="AB16" t="str">
            <v xml:space="preserve"> . . .</v>
          </cell>
          <cell r="AC16" t="str">
            <v xml:space="preserve"> . . .</v>
          </cell>
          <cell r="AD16" t="str">
            <v xml:space="preserve"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398.02519577800479</v>
          </cell>
          <cell r="AI16">
            <v>398.21489872983182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 xml:space="preserve"> . . .</v>
          </cell>
          <cell r="H17" t="str">
            <v xml:space="preserve"> . . .</v>
          </cell>
          <cell r="I17" t="str">
            <v xml:space="preserve"> . . .</v>
          </cell>
          <cell r="J17" t="str">
            <v xml:space="preserve"> . . .</v>
          </cell>
          <cell r="K17" t="str">
            <v xml:space="preserve"> . . .</v>
          </cell>
          <cell r="L17" t="str">
            <v xml:space="preserve"> . . .</v>
          </cell>
          <cell r="M17" t="str">
            <v xml:space="preserve"> . . .</v>
          </cell>
          <cell r="N17" t="str">
            <v xml:space="preserve"> . . .</v>
          </cell>
          <cell r="O17" t="str">
            <v xml:space="preserve"> . . .</v>
          </cell>
          <cell r="P17" t="str">
            <v xml:space="preserve"> . . .</v>
          </cell>
          <cell r="Q17" t="str">
            <v xml:space="preserve"> . . .</v>
          </cell>
          <cell r="R17" t="str">
            <v xml:space="preserve"> . . .</v>
          </cell>
          <cell r="S17" t="str">
            <v xml:space="preserve"> . . .</v>
          </cell>
          <cell r="T17" t="str">
            <v xml:space="preserve"> . . .</v>
          </cell>
          <cell r="U17" t="str">
            <v xml:space="preserve"> . . .</v>
          </cell>
          <cell r="V17" t="str">
            <v xml:space="preserve"> . . .</v>
          </cell>
          <cell r="W17" t="str">
            <v xml:space="preserve"> . . .</v>
          </cell>
          <cell r="X17" t="str">
            <v xml:space="preserve"> . . .</v>
          </cell>
          <cell r="Y17" t="str">
            <v xml:space="preserve"> . . .</v>
          </cell>
          <cell r="Z17" t="str">
            <v xml:space="preserve"> . . .</v>
          </cell>
          <cell r="AA17" t="str">
            <v xml:space="preserve"> . . .</v>
          </cell>
          <cell r="AB17" t="str">
            <v xml:space="preserve"> . . .</v>
          </cell>
          <cell r="AC17" t="str">
            <v xml:space="preserve"> . . .</v>
          </cell>
          <cell r="AD17" t="str">
            <v xml:space="preserve"> . . .</v>
          </cell>
          <cell r="AE17">
            <v>196.27618308766483</v>
          </cell>
          <cell r="AF17">
            <v>181.81818181818181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167.73974923754659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1086.7613019891501</v>
          </cell>
          <cell r="L19">
            <v>1072.2658227848101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1185.7186073059361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348.35648932565238</v>
          </cell>
          <cell r="AK21">
            <v>352.37780713342141</v>
          </cell>
        </row>
        <row r="22">
          <cell r="B22" t="str">
            <v>(o/w DF &amp; Credit Bank)</v>
          </cell>
          <cell r="AE22">
            <v>34.134988363072146</v>
          </cell>
          <cell r="AF22">
            <v>15.530303030303029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745.15128006206351</v>
          </cell>
          <cell r="AF31">
            <v>0</v>
          </cell>
          <cell r="AG31">
            <v>0</v>
          </cell>
          <cell r="AH31">
            <v>677.56213823629571</v>
          </cell>
          <cell r="AI31">
            <v>0</v>
          </cell>
          <cell r="AJ31">
            <v>628.26160623517444</v>
          </cell>
          <cell r="AK31">
            <v>593.79128137384419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173.83937648254829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153.60391882435269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147.62219286657859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1317.7180796731359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 xml:space="preserve">F </v>
          </cell>
          <cell r="J50" t="str">
            <v>Mar 94</v>
          </cell>
          <cell r="K50" t="str">
            <v xml:space="preserve">A </v>
          </cell>
          <cell r="L50" t="str">
            <v xml:space="preserve">M </v>
          </cell>
          <cell r="M50" t="str">
            <v>Jun 94</v>
          </cell>
          <cell r="N50" t="str">
            <v xml:space="preserve">J </v>
          </cell>
          <cell r="O50" t="str">
            <v xml:space="preserve">A </v>
          </cell>
          <cell r="P50" t="str">
            <v>Sep 94</v>
          </cell>
          <cell r="Q50" t="str">
            <v xml:space="preserve">O </v>
          </cell>
          <cell r="R50" t="str">
            <v xml:space="preserve">N </v>
          </cell>
          <cell r="S50" t="str">
            <v>Dec 94</v>
          </cell>
          <cell r="T50" t="str">
            <v>J 95</v>
          </cell>
          <cell r="U50" t="str">
            <v xml:space="preserve">F </v>
          </cell>
          <cell r="V50" t="str">
            <v>Mar 95</v>
          </cell>
          <cell r="W50" t="str">
            <v xml:space="preserve">A </v>
          </cell>
          <cell r="X50" t="str">
            <v xml:space="preserve">M </v>
          </cell>
          <cell r="Y50" t="str">
            <v>Jun 95</v>
          </cell>
          <cell r="Z50" t="str">
            <v xml:space="preserve">J </v>
          </cell>
          <cell r="AA50" t="str">
            <v xml:space="preserve">A </v>
          </cell>
          <cell r="AB50" t="str">
            <v>Sep 95</v>
          </cell>
          <cell r="AC50" t="str">
            <v xml:space="preserve">O </v>
          </cell>
          <cell r="AD50" t="str">
            <v xml:space="preserve"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153.60391882435269</v>
          </cell>
          <cell r="AH53">
            <v>1055.8392917943479</v>
          </cell>
          <cell r="AI53">
            <v>150.70374184689322</v>
          </cell>
          <cell r="AJ53">
            <v>1000.3388681802778</v>
          </cell>
          <cell r="AK53">
            <v>971.26816380449145</v>
          </cell>
        </row>
        <row r="54">
          <cell r="B54" t="str">
            <v>o/w</v>
          </cell>
          <cell r="C54" t="str">
            <v>Bancorex</v>
          </cell>
          <cell r="AE54">
            <v>561.28782001551588</v>
          </cell>
          <cell r="AF54">
            <v>0</v>
          </cell>
          <cell r="AG54">
            <v>0</v>
          </cell>
          <cell r="AH54">
            <v>582.56724548859381</v>
          </cell>
          <cell r="AI54">
            <v>0</v>
          </cell>
          <cell r="AJ54">
            <v>479.49847509318874</v>
          </cell>
          <cell r="AK54">
            <v>414.46499339498018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153.60391882435269</v>
          </cell>
          <cell r="AH55">
            <v>149.47225059584611</v>
          </cell>
          <cell r="AI55">
            <v>150.70374184689322</v>
          </cell>
          <cell r="AJ55">
            <v>148.76313114198578</v>
          </cell>
          <cell r="AK55">
            <v>144.98018494055481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185.69976279227379</v>
          </cell>
          <cell r="AK56">
            <v>196.16908850726551</v>
          </cell>
        </row>
        <row r="57">
          <cell r="C57" t="str">
            <v>RBD</v>
          </cell>
          <cell r="AE57">
            <v>96.586501163692787</v>
          </cell>
          <cell r="AF57">
            <v>0</v>
          </cell>
          <cell r="AG57">
            <v>0</v>
          </cell>
          <cell r="AH57">
            <v>73.544433094994886</v>
          </cell>
          <cell r="AI57">
            <v>0</v>
          </cell>
          <cell r="AJ57">
            <v>80.31175872585564</v>
          </cell>
          <cell r="AK57">
            <v>82.892998678996037</v>
          </cell>
        </row>
        <row r="58">
          <cell r="C58" t="str">
            <v>Ion Tiriac</v>
          </cell>
          <cell r="AE58">
            <v>69.821567106283936</v>
          </cell>
          <cell r="AF58">
            <v>0</v>
          </cell>
          <cell r="AG58">
            <v>0</v>
          </cell>
          <cell r="AH58">
            <v>49.370105549880833</v>
          </cell>
          <cell r="AI58">
            <v>0</v>
          </cell>
          <cell r="AJ58">
            <v>52.185699762792275</v>
          </cell>
          <cell r="AK58">
            <v>67.371202113606344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48.348655090228121</v>
          </cell>
          <cell r="AI59">
            <v>0</v>
          </cell>
          <cell r="AJ59">
            <v>53.880040664181628</v>
          </cell>
          <cell r="AK59">
            <v>65.389696169088509</v>
          </cell>
        </row>
        <row r="60">
          <cell r="C60" t="str">
            <v>Credit Bank</v>
          </cell>
          <cell r="AE60">
            <v>7.7579519006982158</v>
          </cell>
          <cell r="AF60">
            <v>0</v>
          </cell>
          <cell r="AG60">
            <v>0</v>
          </cell>
          <cell r="AH60">
            <v>6.8096697310180456</v>
          </cell>
          <cell r="AI60">
            <v>0</v>
          </cell>
          <cell r="AJ60">
            <v>4.7441545238902068</v>
          </cell>
          <cell r="AK60">
            <v>2.6420079260237781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223.31413080311759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64.046086072517781</v>
          </cell>
          <cell r="AK65">
            <v>65.719947159841468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2.3833844058563161</v>
          </cell>
          <cell r="AI68">
            <v>0</v>
          </cell>
          <cell r="AJ68">
            <v>1.6943409013893596</v>
          </cell>
          <cell r="AK68">
            <v>6.6050198150594452</v>
          </cell>
        </row>
        <row r="69">
          <cell r="C69" t="str">
            <v>Credit Bank</v>
          </cell>
          <cell r="AE69">
            <v>6.9821567106283942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916.21411947245929</v>
          </cell>
          <cell r="AF71">
            <v>166.28787878787878</v>
          </cell>
          <cell r="AG71">
            <v>153.60391882435269</v>
          </cell>
          <cell r="AH71">
            <v>827.03438883214164</v>
          </cell>
          <cell r="AI71">
            <v>150.70374184689322</v>
          </cell>
          <cell r="AJ71">
            <v>777.02473737716025</v>
          </cell>
          <cell r="AK71">
            <v>738.77146631439894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430.03064351378958</v>
          </cell>
          <cell r="AI72">
            <v>0</v>
          </cell>
          <cell r="AJ72">
            <v>335.47949847509318</v>
          </cell>
          <cell r="AK72">
            <v>267.50330250990748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153.60391882435269</v>
          </cell>
          <cell r="AH73">
            <v>149.47225059584611</v>
          </cell>
          <cell r="AI73">
            <v>150.70374184689322</v>
          </cell>
          <cell r="AJ73">
            <v>148.76313114198578</v>
          </cell>
          <cell r="AK73">
            <v>144.98018494055481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92.271024855294527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96.586501163692787</v>
          </cell>
          <cell r="AF75">
            <v>0</v>
          </cell>
          <cell r="AG75">
            <v>0</v>
          </cell>
          <cell r="AH75">
            <v>73.544433094994886</v>
          </cell>
          <cell r="AI75">
            <v>0</v>
          </cell>
          <cell r="AJ75">
            <v>80.31175872585564</v>
          </cell>
          <cell r="AK75">
            <v>82.892998678996037</v>
          </cell>
        </row>
        <row r="76">
          <cell r="C76" t="str">
            <v>Ion Tiriac</v>
          </cell>
          <cell r="AE76">
            <v>51.202482544608223</v>
          </cell>
          <cell r="AF76">
            <v>0</v>
          </cell>
          <cell r="AG76">
            <v>0</v>
          </cell>
          <cell r="AH76">
            <v>35.750766087844738</v>
          </cell>
          <cell r="AI76">
            <v>0</v>
          </cell>
          <cell r="AJ76">
            <v>38.630972551677395</v>
          </cell>
          <cell r="AK76">
            <v>54.161162483487452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45.965270684371802</v>
          </cell>
          <cell r="AI77">
            <v>0</v>
          </cell>
          <cell r="AJ77">
            <v>52.185699762792275</v>
          </cell>
          <cell r="AK77">
            <v>58.784676354029067</v>
          </cell>
        </row>
        <row r="78">
          <cell r="C78" t="str">
            <v>Credit Bank</v>
          </cell>
          <cell r="AE78">
            <v>0.77579519006982156</v>
          </cell>
          <cell r="AF78">
            <v>0</v>
          </cell>
          <cell r="AG78">
            <v>0</v>
          </cell>
          <cell r="AH78">
            <v>6.8096697310180456</v>
          </cell>
          <cell r="AI78">
            <v>0</v>
          </cell>
          <cell r="AJ78">
            <v>4.7441545238902068</v>
          </cell>
          <cell r="AK78">
            <v>2.6420079260237781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1697.6506639427989</v>
          </cell>
          <cell r="AI80">
            <v>1794.7133539306558</v>
          </cell>
          <cell r="AJ80">
            <v>1769.5696374110471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949.57331264546167</v>
          </cell>
          <cell r="AF81">
            <v>939.77272727272737</v>
          </cell>
          <cell r="AG81">
            <v>993.70188943317009</v>
          </cell>
          <cell r="AH81">
            <v>948.24651004426289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87.878787878787875</v>
          </cell>
          <cell r="AG82">
            <v>81.175647305808255</v>
          </cell>
          <cell r="AH82">
            <v>78.992168879809327</v>
          </cell>
          <cell r="AI82">
            <v>79.642979745966358</v>
          </cell>
          <cell r="AJ82">
            <v>78.617417824466287</v>
          </cell>
          <cell r="AK82">
            <v>76.618229854689559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40.909090909090907</v>
          </cell>
          <cell r="AG84">
            <v>41.987403778866337</v>
          </cell>
          <cell r="AH84">
            <v>41.879468845760975</v>
          </cell>
          <cell r="AI84">
            <v>45.657397871610023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131.81818181818181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183.08766485647789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93.939393939393938</v>
          </cell>
          <cell r="AG87">
            <v>94.121763470958712</v>
          </cell>
          <cell r="AH87">
            <v>92.611508341845422</v>
          </cell>
          <cell r="AI87">
            <v>90.284929625815323</v>
          </cell>
          <cell r="AJ87">
            <v>89.122331413080303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15.530303030303029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1165.7859973579921</v>
          </cell>
        </row>
        <row r="90">
          <cell r="B90" t="str">
            <v>o/w</v>
          </cell>
          <cell r="C90" t="str">
            <v>Bancorex</v>
          </cell>
          <cell r="AE90">
            <v>519.39487975174563</v>
          </cell>
          <cell r="AF90">
            <v>0</v>
          </cell>
          <cell r="AG90">
            <v>0</v>
          </cell>
          <cell r="AH90">
            <v>575.07660878447393</v>
          </cell>
          <cell r="AI90">
            <v>0</v>
          </cell>
          <cell r="AJ90">
            <v>502.88037953236187</v>
          </cell>
          <cell r="AK90">
            <v>495.04623513870541</v>
          </cell>
        </row>
        <row r="91">
          <cell r="C91" t="str">
            <v>Dacia Felix</v>
          </cell>
          <cell r="AE91">
            <v>15.903801396431341</v>
          </cell>
          <cell r="AF91">
            <v>15.530303030303029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314.97284716834758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126.73669942392409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41.198501872659172</v>
          </cell>
          <cell r="AI95">
            <v>0</v>
          </cell>
          <cell r="AJ95">
            <v>40.664181633344626</v>
          </cell>
          <cell r="AK95">
            <v>39.960369881109649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16.343207354443312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 xml:space="preserve">F </v>
          </cell>
          <cell r="J103" t="str">
            <v>Mar 94</v>
          </cell>
          <cell r="K103" t="str">
            <v xml:space="preserve">A </v>
          </cell>
          <cell r="L103" t="str">
            <v xml:space="preserve">M </v>
          </cell>
          <cell r="M103" t="str">
            <v>Jun 94</v>
          </cell>
          <cell r="N103" t="str">
            <v xml:space="preserve">J </v>
          </cell>
          <cell r="O103" t="str">
            <v xml:space="preserve">A </v>
          </cell>
          <cell r="P103" t="str">
            <v>Sep 94</v>
          </cell>
          <cell r="Q103" t="str">
            <v xml:space="preserve">O </v>
          </cell>
          <cell r="R103" t="str">
            <v xml:space="preserve">N </v>
          </cell>
          <cell r="S103" t="str">
            <v>Dec 94</v>
          </cell>
          <cell r="T103" t="str">
            <v>J 95</v>
          </cell>
          <cell r="U103" t="str">
            <v xml:space="preserve">F </v>
          </cell>
          <cell r="V103" t="str">
            <v>Mar 95</v>
          </cell>
          <cell r="W103" t="str">
            <v xml:space="preserve">A </v>
          </cell>
          <cell r="X103" t="str">
            <v xml:space="preserve">M </v>
          </cell>
          <cell r="Y103" t="str">
            <v>Jun 95</v>
          </cell>
          <cell r="Z103" t="str">
            <v xml:space="preserve">J </v>
          </cell>
          <cell r="AA103" t="str">
            <v xml:space="preserve">A </v>
          </cell>
          <cell r="AB103" t="str">
            <v>Sep 95</v>
          </cell>
          <cell r="AC103" t="str">
            <v xml:space="preserve">O </v>
          </cell>
          <cell r="AD103" t="str">
            <v xml:space="preserve"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35544.728191782408</v>
          </cell>
        </row>
      </sheetData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0" refreshError="1"/>
      <sheetData sheetId="1" refreshError="1"/>
      <sheetData sheetId="2" refreshError="1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 xml:space="preserve"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 xml:space="preserve"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319.79444819760232</v>
          </cell>
          <cell r="F11">
            <v>105.05653249584805</v>
          </cell>
          <cell r="G11">
            <v>79.449239243391261</v>
          </cell>
          <cell r="H11">
            <v>82.812838737473953</v>
          </cell>
          <cell r="I11">
            <v>77.046003681857599</v>
          </cell>
          <cell r="J11">
            <v>69.919256949612588</v>
          </cell>
          <cell r="K11">
            <v>56.222677665617873</v>
          </cell>
          <cell r="L11">
            <v>48.132757840834444</v>
          </cell>
          <cell r="M11">
            <v>40.889427536328299</v>
          </cell>
          <cell r="S11">
            <v>32.684846037001478</v>
          </cell>
          <cell r="T11">
            <v>30.659616055177199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99.094423273962789</v>
          </cell>
          <cell r="G12">
            <v>75.663702405323562</v>
          </cell>
          <cell r="H12">
            <v>78.881383192380127</v>
          </cell>
          <cell r="I12">
            <v>73.295805571753235</v>
          </cell>
          <cell r="J12">
            <v>66.148525338596372</v>
          </cell>
          <cell r="K12">
            <v>51.60648385033064</v>
          </cell>
          <cell r="L12">
            <v>43.738555782777688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319.79444819760232</v>
          </cell>
          <cell r="F14">
            <v>-214.73791570175428</v>
          </cell>
          <cell r="G14">
            <v>-25.607293252456785</v>
          </cell>
          <cell r="H14">
            <v>3.3635994940826919</v>
          </cell>
          <cell r="I14">
            <v>-5.7668350556163546</v>
          </cell>
          <cell r="J14">
            <v>-7.1267467322450102</v>
          </cell>
          <cell r="K14">
            <v>-13.696579283994716</v>
          </cell>
          <cell r="L14">
            <v>-8.0899198247834292</v>
          </cell>
          <cell r="M14">
            <v>-7.243330304506145</v>
          </cell>
          <cell r="S14">
            <v>-8.2045814993268209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-2.5091711183933469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-5.1726705732554557</v>
          </cell>
          <cell r="J15">
            <v>-5.5049510880083723</v>
          </cell>
          <cell r="K15">
            <v>-2.5789971160442065</v>
          </cell>
          <cell r="L15">
            <v>-2.0083975084481711</v>
          </cell>
          <cell r="M15">
            <v>-6.8044300247454181</v>
          </cell>
          <cell r="S15">
            <v>-9.1933579498009586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-0.89270473036087838</v>
          </cell>
          <cell r="X15">
            <v>-0.75015195509049293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-8.4698573395245269</v>
          </cell>
          <cell r="E16">
            <v>-9.2821161029674144</v>
          </cell>
          <cell r="F16">
            <v>-5.730170115449404</v>
          </cell>
          <cell r="G16">
            <v>-5.1513975674699282</v>
          </cell>
          <cell r="H16">
            <v>-2.8388972022328289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-3.7054364346146329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39.944477439782631</v>
          </cell>
          <cell r="D17">
            <v>35.676832652069635</v>
          </cell>
          <cell r="E17">
            <v>31.667775773814579</v>
          </cell>
          <cell r="F17">
            <v>30.703639293760279</v>
          </cell>
          <cell r="G17">
            <v>35.390770301189505</v>
          </cell>
          <cell r="H17">
            <v>38.518940412939671</v>
          </cell>
          <cell r="I17">
            <v>38.730058162136295</v>
          </cell>
          <cell r="J17">
            <v>37.576079942886402</v>
          </cell>
          <cell r="K17">
            <v>36.490087252907323</v>
          </cell>
          <cell r="L17">
            <v>37.782543380048352</v>
          </cell>
          <cell r="M17">
            <v>39.245359986048605</v>
          </cell>
          <cell r="S17">
            <v>40.00685013818066</v>
          </cell>
          <cell r="T17">
            <v>39.745276764759922</v>
          </cell>
          <cell r="U17">
            <v>41.303005735212565</v>
          </cell>
          <cell r="V17">
            <v>41.385396902172538</v>
          </cell>
          <cell r="W17">
            <v>41.346571107093766</v>
          </cell>
          <cell r="X17">
            <v>40.930305016746303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35.680043210706842</v>
          </cell>
          <cell r="I18">
            <v>35.686780449149246</v>
          </cell>
          <cell r="J18">
            <v>34.726750728141219</v>
          </cell>
          <cell r="K18">
            <v>34.934192066245821</v>
          </cell>
          <cell r="L18">
            <v>36.10596943112445</v>
          </cell>
          <cell r="M18">
            <v>35.63904450345521</v>
          </cell>
          <cell r="S18">
            <v>36.301413703566027</v>
          </cell>
          <cell r="T18">
            <v>37.179266673194228</v>
          </cell>
          <cell r="U18">
            <v>39.706964520099419</v>
          </cell>
          <cell r="V18">
            <v>40.025631237971218</v>
          </cell>
          <cell r="W18">
            <v>40.083818021371322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-0.72771201643896455</v>
          </cell>
          <cell r="I19">
            <v>-5.1272687144145142</v>
          </cell>
          <cell r="J19">
            <v>-3.9448523576819929</v>
          </cell>
          <cell r="K19">
            <v>-3.473289028021048</v>
          </cell>
          <cell r="L19">
            <v>-1.503757407029477</v>
          </cell>
          <cell r="M19">
            <v>-2.5489445364827601</v>
          </cell>
          <cell r="S19">
            <v>-2.1344089098843013</v>
          </cell>
          <cell r="T19">
            <v>-1.2047675127346922</v>
          </cell>
          <cell r="U19">
            <v>-0.93892763305523685</v>
          </cell>
          <cell r="V19">
            <v>-0.7958809047932045</v>
          </cell>
          <cell r="W19">
            <v>-0.67976260844854197</v>
          </cell>
          <cell r="X19">
            <v>-0.57182499833928568</v>
          </cell>
          <cell r="Y19">
            <v>-0.51555894898497467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-279.71620022047728</v>
          </cell>
          <cell r="G20">
            <v>-19.149577697473301</v>
          </cell>
          <cell r="H20">
            <v>-0.78148123765903743</v>
          </cell>
          <cell r="I20">
            <v>-5.1273312546596701</v>
          </cell>
          <cell r="J20">
            <v>-3.9449499609810581</v>
          </cell>
          <cell r="K20">
            <v>-3.473289028021048</v>
          </cell>
          <cell r="L20">
            <v>-1.503757407029477</v>
          </cell>
          <cell r="M20">
            <v>-2.5489445364827601</v>
          </cell>
          <cell r="S20">
            <v>-2.1344089098843013</v>
          </cell>
          <cell r="T20">
            <v>-1.2047675127346922</v>
          </cell>
          <cell r="U20">
            <v>-0.93892763305523685</v>
          </cell>
          <cell r="V20">
            <v>-0.7958809047932045</v>
          </cell>
          <cell r="W20">
            <v>-0.67976260844854197</v>
          </cell>
          <cell r="X20">
            <v>-0.57182499833928568</v>
          </cell>
          <cell r="Y20">
            <v>-0.51555894898497467</v>
          </cell>
        </row>
        <row r="21">
          <cell r="A21">
            <v>9</v>
          </cell>
          <cell r="B21" t="str">
            <v xml:space="preserve"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-281.51773764828152</v>
          </cell>
          <cell r="G21">
            <v>-15.883097612408687</v>
          </cell>
          <cell r="H21">
            <v>0.94103446209332353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0.83861587764722945</v>
          </cell>
          <cell r="M21">
            <v>-0.11456842548183034</v>
          </cell>
          <cell r="S21">
            <v>1.6840910863499148E-2</v>
          </cell>
          <cell r="T21">
            <v>0.43997121261717065</v>
          </cell>
          <cell r="U21">
            <v>0.60987915910717194</v>
          </cell>
          <cell r="V21">
            <v>0.56160962720173013</v>
          </cell>
          <cell r="W21">
            <v>0.53301190324548375</v>
          </cell>
          <cell r="X21">
            <v>0.51419576458399718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1.8015374278042779</v>
          </cell>
          <cell r="G22">
            <v>-3.2664800850646145</v>
          </cell>
          <cell r="H22">
            <v>-1.7225156997523614</v>
          </cell>
          <cell r="I22">
            <v>-3.9763664567200578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-2.1512498207478008</v>
          </cell>
          <cell r="T22">
            <v>-1.6447387253518631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-0.97915922657227605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8.1156101095625033</v>
          </cell>
          <cell r="H23">
            <v>5.3769221220072938E-2</v>
          </cell>
          <cell r="I23">
            <v>6.2540245155832816E-5</v>
          </cell>
          <cell r="J23">
            <v>9.7603299065306598E-5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9.8982692868719582</v>
          </cell>
          <cell r="G24">
            <v>1.2864800000000001</v>
          </cell>
          <cell r="H24">
            <v>1.0608509999999998</v>
          </cell>
          <cell r="I24">
            <v>1.1246179999999999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5.6004599688574599</v>
          </cell>
          <cell r="H25">
            <v>5.9052421163503386</v>
          </cell>
          <cell r="I25">
            <v>2.9978758541461077</v>
          </cell>
          <cell r="J25">
            <v>1.2892304844188041</v>
          </cell>
          <cell r="K25">
            <v>2.4501870986383434</v>
          </cell>
          <cell r="L25">
            <v>1.1719338475052083</v>
          </cell>
          <cell r="M25">
            <v>-0.64917000566926264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1.1051675105090131</v>
          </cell>
          <cell r="W25">
            <v>1.0498109638101079</v>
          </cell>
          <cell r="X25">
            <v>0.99337437298091591</v>
          </cell>
          <cell r="Y25">
            <v>0.99337437298091591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-3.0936370718591868</v>
          </cell>
          <cell r="G26">
            <v>-1.4941282987899791</v>
          </cell>
          <cell r="H26">
            <v>-2.1131028734346171</v>
          </cell>
          <cell r="I26">
            <v>-1.2914289345414312</v>
          </cell>
          <cell r="J26">
            <v>-2.896408218192271</v>
          </cell>
          <cell r="K26">
            <v>-0.88479748142288683</v>
          </cell>
          <cell r="L26">
            <v>-1.1190667967092143</v>
          </cell>
          <cell r="M26">
            <v>-3.0980515134179361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7.0945882676474392</v>
          </cell>
          <cell r="H27">
            <v>8.0183449897849552</v>
          </cell>
          <cell r="I27">
            <v>4.2893047886875388</v>
          </cell>
          <cell r="J27">
            <v>4.1856387026110751</v>
          </cell>
          <cell r="K27">
            <v>3.3349845800612301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1.1051675105090131</v>
          </cell>
          <cell r="W27">
            <v>1.0498109638101079</v>
          </cell>
          <cell r="X27">
            <v>0.99337437298091591</v>
          </cell>
          <cell r="Y27">
            <v>0.99337437298091591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-15.022388065933519</v>
          </cell>
          <cell r="H29">
            <v>1.0249665964041466</v>
          </cell>
          <cell r="I29">
            <v>-0.59416448236089892</v>
          </cell>
          <cell r="J29">
            <v>-1.6217956442366379</v>
          </cell>
          <cell r="K29">
            <v>-11.117582167950509</v>
          </cell>
          <cell r="L29">
            <v>-6.0815223163352581</v>
          </cell>
          <cell r="M29">
            <v>-0.43890027976072687</v>
          </cell>
          <cell r="S29">
            <v>0.98877645047413765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-1.3652401597735471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77.140275652480781</v>
          </cell>
          <cell r="U31">
            <v>65.061581984434554</v>
          </cell>
          <cell r="V31">
            <v>58.009938339678754</v>
          </cell>
          <cell r="W31">
            <v>51.995779893099304</v>
          </cell>
          <cell r="X31">
            <v>47.356304780513597</v>
          </cell>
        </row>
        <row r="33">
          <cell r="B33" t="str">
            <v>Gross financing need 5/</v>
          </cell>
          <cell r="D33">
            <v>5.6319140362509881</v>
          </cell>
          <cell r="E33">
            <v>10.275088145773619</v>
          </cell>
          <cell r="F33">
            <v>6.6078737186097847</v>
          </cell>
          <cell r="G33">
            <v>8.4912326130185392</v>
          </cell>
          <cell r="H33">
            <v>7.1707964635712624</v>
          </cell>
          <cell r="I33">
            <v>6.6142535546006034</v>
          </cell>
          <cell r="J33">
            <v>6.7121312318359632</v>
          </cell>
          <cell r="K33">
            <v>5.7188400707513614</v>
          </cell>
          <cell r="L33">
            <v>4.30891752455973</v>
          </cell>
          <cell r="M33">
            <v>4.2530968535831413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1.9473153676452231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0.73810279544322455</v>
          </cell>
          <cell r="E34">
            <v>1.0172985612842427</v>
          </cell>
          <cell r="F34">
            <v>0.6849407867041043</v>
          </cell>
          <cell r="G34">
            <v>0.95356820884738736</v>
          </cell>
          <cell r="H34">
            <v>0.87087022052143515</v>
          </cell>
          <cell r="I34">
            <v>0.90255099504655745</v>
          </cell>
          <cell r="J34">
            <v>1.0191689713590857</v>
          </cell>
          <cell r="K34">
            <v>0.94547669455663896</v>
          </cell>
          <cell r="L34">
            <v>0.76110209541980212</v>
          </cell>
          <cell r="M34">
            <v>0.82652087521785866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0.54052443094142977</v>
          </cell>
          <cell r="W34">
            <v>0.54623538364302526</v>
          </cell>
          <cell r="X34">
            <v>0.57888004790634784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0.88032206329742624</v>
          </cell>
          <cell r="E38">
            <v>1.7611720807214888</v>
          </cell>
          <cell r="F38">
            <v>17.432555515501896</v>
          </cell>
          <cell r="G38">
            <v>22.421099999999999</v>
          </cell>
          <cell r="H38">
            <v>23.790400000000002</v>
          </cell>
          <cell r="I38">
            <v>26.752800000000001</v>
          </cell>
          <cell r="J38">
            <v>29.709209999999999</v>
          </cell>
          <cell r="K38">
            <v>32.335082999999997</v>
          </cell>
          <cell r="L38">
            <v>34.546641999999991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45.797927638360228</v>
          </cell>
          <cell r="U38">
            <v>49.862951695541071</v>
          </cell>
          <cell r="V38">
            <v>54.288787288037298</v>
          </cell>
          <cell r="W38">
            <v>59.107460047723485</v>
          </cell>
          <cell r="X38">
            <v>64.353838201559427</v>
          </cell>
          <cell r="Y38">
            <v>70.065884880329833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-8.0428233320212321</v>
          </cell>
          <cell r="F39">
            <v>-5.5761138729234165</v>
          </cell>
          <cell r="G39">
            <v>4.0000000000000036</v>
          </cell>
          <cell r="H39">
            <v>2.2999999999999909</v>
          </cell>
          <cell r="I39">
            <v>5.4000000000000048</v>
          </cell>
          <cell r="J39">
            <v>4.0663805586496515</v>
          </cell>
          <cell r="K39">
            <v>4.8903387198784509</v>
          </cell>
          <cell r="L39">
            <v>4.4511931514138681</v>
          </cell>
          <cell r="M39">
            <v>5.5644308352748251</v>
          </cell>
          <cell r="O39">
            <v>4.3817633236023994</v>
          </cell>
          <cell r="Q39">
            <v>1.1013571829177629</v>
          </cell>
          <cell r="S39">
            <v>5.8000000000000052</v>
          </cell>
          <cell r="T39">
            <v>5.4999999999999938</v>
          </cell>
          <cell r="U39">
            <v>5.4999999999999938</v>
          </cell>
          <cell r="V39">
            <v>5.4999999999999938</v>
          </cell>
          <cell r="W39">
            <v>5.4999999999999938</v>
          </cell>
          <cell r="X39">
            <v>5.4999999999999938</v>
          </cell>
          <cell r="Y39">
            <v>5.4999999999999938</v>
          </cell>
          <cell r="AA39">
            <v>5.4999999999999938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5.1981981352572619</v>
          </cell>
          <cell r="H40">
            <v>5.0416222268370534</v>
          </cell>
          <cell r="I40">
            <v>5.4987624941458231</v>
          </cell>
          <cell r="J40">
            <v>5.3646296830367923</v>
          </cell>
          <cell r="K40">
            <v>3.4319480625799015</v>
          </cell>
          <cell r="L40">
            <v>3.9819249566820916</v>
          </cell>
          <cell r="M40">
            <v>4.1942431138359453</v>
          </cell>
          <cell r="O40">
            <v>4.6730469531964109</v>
          </cell>
          <cell r="Q40">
            <v>0.79780464506040782</v>
          </cell>
          <cell r="S40">
            <v>4.4876824000103381</v>
          </cell>
          <cell r="T40">
            <v>5.2692620503762742</v>
          </cell>
          <cell r="U40">
            <v>5.5417545615526382</v>
          </cell>
          <cell r="V40">
            <v>5.6514139913375407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5.6471483399458302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5.1981981352572619</v>
          </cell>
          <cell r="H41">
            <v>5.0416222268370534</v>
          </cell>
          <cell r="I41">
            <v>5.4987624941458231</v>
          </cell>
          <cell r="J41">
            <v>5.3646296830367923</v>
          </cell>
          <cell r="K41">
            <v>3.4319480625799015</v>
          </cell>
          <cell r="L41">
            <v>3.9819249566820916</v>
          </cell>
          <cell r="M41">
            <v>4.1942431138359453</v>
          </cell>
          <cell r="O41">
            <v>7.0951769517499716</v>
          </cell>
          <cell r="Q41">
            <v>6.8905206353583255</v>
          </cell>
          <cell r="S41">
            <v>4.4876824000103381</v>
          </cell>
          <cell r="T41">
            <v>5.2692620503762742</v>
          </cell>
          <cell r="U41">
            <v>5.5417545615526382</v>
          </cell>
          <cell r="V41">
            <v>5.6514139913375407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5.6471483399458302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-924.23014096074837</v>
          </cell>
          <cell r="G42">
            <v>-18.501801864742749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-0.33221526009314051</v>
          </cell>
          <cell r="L42">
            <v>1.6953929759321853</v>
          </cell>
          <cell r="M42">
            <v>-2.698981061823158E-2</v>
          </cell>
          <cell r="O42">
            <v>-2.6245733788908288</v>
          </cell>
          <cell r="Q42">
            <v>7.0962452168695993</v>
          </cell>
          <cell r="S42">
            <v>0.28893240001033149</v>
          </cell>
          <cell r="T42">
            <v>1.669262050376271</v>
          </cell>
          <cell r="U42">
            <v>2.3417545615526354</v>
          </cell>
          <cell r="V42">
            <v>2.4514139913375379</v>
          </cell>
          <cell r="W42">
            <v>2.5932386866502437</v>
          </cell>
          <cell r="X42">
            <v>2.7800724098124432</v>
          </cell>
          <cell r="Y42">
            <v>2.7800724098124432</v>
          </cell>
          <cell r="AA42">
            <v>2.367148339945826</v>
          </cell>
        </row>
        <row r="43">
          <cell r="A43" t="str">
            <v>hide</v>
          </cell>
          <cell r="B43" t="str">
            <v xml:space="preserve"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1.9332369727500001</v>
          </cell>
          <cell r="Q43">
            <v>6.3333211491038779E-2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10.015363073459049</v>
          </cell>
          <cell r="H44">
            <v>7.1769368955787449E-2</v>
          </cell>
          <cell r="I44">
            <v>8.451673803033799E-5</v>
          </cell>
          <cell r="J44">
            <v>1.403498183671914E-4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0.56290458767238949</v>
          </cell>
          <cell r="G45">
            <v>0.51165998270307855</v>
          </cell>
          <cell r="H45">
            <v>0.51129303092127143</v>
          </cell>
          <cell r="I45">
            <v>0.51129259879344513</v>
          </cell>
          <cell r="J45">
            <v>0.51129188119621849</v>
          </cell>
          <cell r="K45">
            <v>0.51129188119621849</v>
          </cell>
          <cell r="L45">
            <v>0.51129188119621849</v>
          </cell>
          <cell r="M45">
            <v>0.51129188119621849</v>
          </cell>
          <cell r="O45" t="e">
            <v>#VALUE!</v>
          </cell>
          <cell r="Q45" t="e">
            <v>#VALUE!</v>
          </cell>
          <cell r="S45">
            <v>0.51129188119621849</v>
          </cell>
          <cell r="T45">
            <v>0.51129188119621849</v>
          </cell>
          <cell r="U45">
            <v>0.51129188119621849</v>
          </cell>
          <cell r="V45">
            <v>0.51129188119621849</v>
          </cell>
          <cell r="W45">
            <v>0.51129188119621849</v>
          </cell>
          <cell r="X45">
            <v>0.51129188119621849</v>
          </cell>
          <cell r="AA45">
            <v>0.51129188119621849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-9.1036040727980883</v>
          </cell>
          <cell r="H46">
            <v>-7.1717897473344561E-2</v>
          </cell>
          <cell r="I46">
            <v>-8.4516666598588586E-5</v>
          </cell>
          <cell r="J46">
            <v>-1.403496214025246E-4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70.569584580735906</v>
          </cell>
          <cell r="E47">
            <v>117.55775904314163</v>
          </cell>
          <cell r="F47">
            <v>948.28022790237333</v>
          </cell>
          <cell r="G47">
            <v>23.70000000000001</v>
          </cell>
          <cell r="H47">
            <v>3.6999999999999922</v>
          </cell>
          <cell r="I47">
            <v>6.6999999999999948</v>
          </cell>
          <cell r="J47">
            <v>6.7114140967335478</v>
          </cell>
          <cell r="K47">
            <v>3.764163322673042</v>
          </cell>
          <cell r="L47">
            <v>2.2865319807499063</v>
          </cell>
          <cell r="M47">
            <v>4.2212329244541769</v>
          </cell>
          <cell r="O47">
            <v>7.2976203320872388</v>
          </cell>
          <cell r="Q47">
            <v>7.4133011429909752</v>
          </cell>
          <cell r="S47">
            <v>4.1987500000000066</v>
          </cell>
          <cell r="T47">
            <v>3.6000000000000032</v>
          </cell>
          <cell r="U47">
            <v>3.2000000000000028</v>
          </cell>
          <cell r="V47">
            <v>3.2000000000000028</v>
          </cell>
          <cell r="W47">
            <v>3.2000000000000028</v>
          </cell>
          <cell r="X47">
            <v>3.2000000000000028</v>
          </cell>
          <cell r="Y47">
            <v>3.2000000000000028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5.3394023032443894</v>
          </cell>
          <cell r="G48">
            <v>25.898356545830971</v>
          </cell>
          <cell r="H48">
            <v>20.730963210759423</v>
          </cell>
          <cell r="I48">
            <v>5.4107920638021723</v>
          </cell>
          <cell r="J48">
            <v>1.2669584967586633</v>
          </cell>
          <cell r="K48">
            <v>5.5169044584537197</v>
          </cell>
          <cell r="L48">
            <v>7.9547390080719538</v>
          </cell>
          <cell r="M48">
            <v>4.1992644538955792</v>
          </cell>
          <cell r="O48">
            <v>10.139711176796068</v>
          </cell>
          <cell r="Q48">
            <v>9.3365883509730825</v>
          </cell>
          <cell r="S48">
            <v>7.7677726638585742</v>
          </cell>
          <cell r="T48">
            <v>8.0512424712290365</v>
          </cell>
          <cell r="U48">
            <v>12.672603085277201</v>
          </cell>
          <cell r="V48">
            <v>6.346686195779494</v>
          </cell>
          <cell r="W48">
            <v>5.6533693650504313</v>
          </cell>
          <cell r="X48">
            <v>4.6440408132682354</v>
          </cell>
          <cell r="AA48">
            <v>7.4735883861208787</v>
          </cell>
        </row>
        <row r="49">
          <cell r="B49" t="str">
            <v>Primary deficit</v>
          </cell>
          <cell r="D49">
            <v>-8.4698573395245269</v>
          </cell>
          <cell r="E49">
            <v>-9.2821161029674144</v>
          </cell>
          <cell r="F49">
            <v>-5.730170115449404</v>
          </cell>
          <cell r="G49">
            <v>-5.1513975674699282</v>
          </cell>
          <cell r="H49">
            <v>-2.8388972022328289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-2.9602409022305411</v>
          </cell>
          <cell r="Q49">
            <v>1.216037858426106</v>
          </cell>
          <cell r="S49">
            <v>-3.7054364346146329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31.667775773814579</v>
          </cell>
          <cell r="F50">
            <v>30.703639293760279</v>
          </cell>
          <cell r="G50">
            <v>35.390770301189505</v>
          </cell>
          <cell r="H50">
            <v>38.518940412939671</v>
          </cell>
          <cell r="I50">
            <v>38.730058162136295</v>
          </cell>
          <cell r="J50">
            <v>37.576079942886402</v>
          </cell>
          <cell r="K50">
            <v>36.490087252907323</v>
          </cell>
          <cell r="L50">
            <v>37.782543380048352</v>
          </cell>
          <cell r="M50">
            <v>39.245359986048605</v>
          </cell>
          <cell r="O50">
            <v>36.178208715780059</v>
          </cell>
          <cell r="Q50">
            <v>2.9289727472774696</v>
          </cell>
          <cell r="S50">
            <v>40.00685013818066</v>
          </cell>
          <cell r="T50">
            <v>39.745276764759922</v>
          </cell>
          <cell r="U50">
            <v>41.303005735212565</v>
          </cell>
          <cell r="V50">
            <v>41.385396902172538</v>
          </cell>
          <cell r="W50">
            <v>41.346571107093766</v>
          </cell>
          <cell r="X50">
            <v>40.930305016746303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32.684814712232267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8.9450407483710244</v>
          </cell>
          <cell r="AA56">
            <v>0.45431350772053203</v>
          </cell>
        </row>
        <row r="57">
          <cell r="B57" t="str">
            <v xml:space="preserve">A2. No policy change (constant primary balance) in 2006-10  </v>
          </cell>
          <cell r="S57">
            <v>32.684846037001478</v>
          </cell>
          <cell r="T57">
            <v>29.520086194843</v>
          </cell>
          <cell r="U57">
            <v>23.658295150781921</v>
          </cell>
          <cell r="V57">
            <v>18.543011919644353</v>
          </cell>
          <cell r="W57">
            <v>13.745828513915146</v>
          </cell>
          <cell r="X57">
            <v>9.3028549838576513</v>
          </cell>
          <cell r="AA57">
            <v>0.74594651319228389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32.685295583387401</v>
          </cell>
          <cell r="T61">
            <v>31.721624096265565</v>
          </cell>
          <cell r="U61">
            <v>28.936150460622571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32.685295583387401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24.077732926010039</v>
          </cell>
          <cell r="X62">
            <v>23.061481981029718</v>
          </cell>
          <cell r="AA62">
            <v>0.52411306173160688</v>
          </cell>
        </row>
        <row r="63">
          <cell r="B63" t="str">
            <v>B3. Primary balance is at baseline minus one-half standard deviation</v>
          </cell>
          <cell r="S63">
            <v>32.685295583387401</v>
          </cell>
          <cell r="T63">
            <v>31.268091181006682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32.685295583387401</v>
          </cell>
          <cell r="T64">
            <v>31.582940604176269</v>
          </cell>
          <cell r="U64">
            <v>28.660949000763068</v>
          </cell>
          <cell r="V64">
            <v>26.582658633651928</v>
          </cell>
          <cell r="W64">
            <v>24.800493730150869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32.685295583387401</v>
          </cell>
          <cell r="T65">
            <v>44.194349916955915</v>
          </cell>
          <cell r="U65">
            <v>39.993143330020885</v>
          </cell>
          <cell r="V65">
            <v>36.740322586129622</v>
          </cell>
          <cell r="W65">
            <v>33.871158662135812</v>
          </cell>
          <cell r="X65">
            <v>31.427196810928621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32.685295583387401</v>
          </cell>
          <cell r="T66">
            <v>40.660072251793629</v>
          </cell>
          <cell r="U66">
            <v>36.566572043080711</v>
          </cell>
          <cell r="V66">
            <v>33.414703784043049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 xml:space="preserve"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 xml:space="preserve">4/ The exchange rate contribution is derived from the numerator in footnote 2/ as ae(1+r). </v>
          </cell>
        </row>
        <row r="76">
          <cell r="B76" t="str">
            <v xml:space="preserve"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 xml:space="preserve">8/ The implied change in other key variables under this scenario is discussed in the text. </v>
          </cell>
        </row>
        <row r="80">
          <cell r="B80" t="str">
            <v xml:space="preserve"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77.431948307022907</v>
          </cell>
          <cell r="E12">
            <v>96.979462434901762</v>
          </cell>
          <cell r="F12">
            <v>100.41464149726495</v>
          </cell>
          <cell r="G12">
            <v>83.127770335734866</v>
          </cell>
          <cell r="H12">
            <v>89.454166627131599</v>
          </cell>
          <cell r="I12">
            <v>88.222817511220569</v>
          </cell>
          <cell r="J12">
            <v>79.352959742069359</v>
          </cell>
          <cell r="K12">
            <v>65.135079939033531</v>
          </cell>
          <cell r="L12">
            <v>60.229993717280863</v>
          </cell>
          <cell r="M12">
            <v>63.014972837716762</v>
          </cell>
          <cell r="S12">
            <v>59.693303648126772</v>
          </cell>
          <cell r="T12">
            <v>59.530044768760114</v>
          </cell>
          <cell r="U12">
            <v>55.252267965741972</v>
          </cell>
          <cell r="V12">
            <v>54.421207222052047</v>
          </cell>
          <cell r="W12">
            <v>53.22691770468537</v>
          </cell>
          <cell r="X12">
            <v>50.444371358979836</v>
          </cell>
          <cell r="AA12">
            <v>-7.4269075990190974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3.4351790623631899</v>
          </cell>
          <cell r="G14">
            <v>-17.286871161530087</v>
          </cell>
          <cell r="H14">
            <v>6.3263962913967333</v>
          </cell>
          <cell r="I14">
            <v>-1.2313491159110299</v>
          </cell>
          <cell r="J14">
            <v>-8.8698577691512099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-3.3216691895899899</v>
          </cell>
          <cell r="T14">
            <v>-0.1632588793666585</v>
          </cell>
          <cell r="U14">
            <v>-4.277776803018142</v>
          </cell>
          <cell r="V14">
            <v>-0.83106074368992466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-19.694822718515319</v>
          </cell>
          <cell r="G15">
            <v>-13.291398661846921</v>
          </cell>
          <cell r="H15">
            <v>-7.8070178723454458</v>
          </cell>
          <cell r="I15">
            <v>-12.705504946972066</v>
          </cell>
          <cell r="J15">
            <v>-6.9298093146813873</v>
          </cell>
          <cell r="K15">
            <v>-5.1816615231517344</v>
          </cell>
          <cell r="L15">
            <v>-4.003021097318312</v>
          </cell>
          <cell r="M15">
            <v>-2.9221143876012872</v>
          </cell>
          <cell r="S15">
            <v>-7.0961547897314805</v>
          </cell>
          <cell r="T15">
            <v>-2.8281522367361118</v>
          </cell>
          <cell r="U15">
            <v>-1.8922811268255746</v>
          </cell>
          <cell r="V15">
            <v>-3.0067574639821579</v>
          </cell>
          <cell r="W15">
            <v>-3.1947490735099069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-6.5053569326080432</v>
          </cell>
          <cell r="F16">
            <v>-14.336665017028052</v>
          </cell>
          <cell r="G16">
            <v>-3.9574881141783869</v>
          </cell>
          <cell r="H16">
            <v>1.2524512632592211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7.1693929527837987</v>
          </cell>
          <cell r="M16">
            <v>5.6659040558302474</v>
          </cell>
          <cell r="S16">
            <v>8.5555189355153072</v>
          </cell>
          <cell r="T16">
            <v>7.8028846766811881</v>
          </cell>
          <cell r="U16">
            <v>6.5496937269750104</v>
          </cell>
          <cell r="V16">
            <v>5.5492195204477097</v>
          </cell>
          <cell r="W16">
            <v>4.3958895596339733</v>
          </cell>
          <cell r="X16">
            <v>3.758183218886141</v>
          </cell>
          <cell r="Y16">
            <v>7.4269075990190974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-0.77855938238587896</v>
          </cell>
          <cell r="E17">
            <v>-4.5852917854329078</v>
          </cell>
          <cell r="F17">
            <v>-11.252232126435068</v>
          </cell>
          <cell r="G17">
            <v>-0.22350780637327716</v>
          </cell>
          <cell r="H17">
            <v>5.7827793828462219</v>
          </cell>
          <cell r="I17">
            <v>5.3673192207157214</v>
          </cell>
          <cell r="J17">
            <v>8.7203723953862777</v>
          </cell>
          <cell r="K17">
            <v>7.2928349403030808</v>
          </cell>
          <cell r="L17">
            <v>9.4905931577170293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9.4987998410954049</v>
          </cell>
        </row>
        <row r="18">
          <cell r="A18">
            <v>6</v>
          </cell>
          <cell r="B18" t="str">
            <v>Exports</v>
          </cell>
          <cell r="C18">
            <v>53.477902749758698</v>
          </cell>
          <cell r="D18">
            <v>51.410182650953558</v>
          </cell>
          <cell r="E18">
            <v>66.734787973731386</v>
          </cell>
          <cell r="F18">
            <v>67.63651675467699</v>
          </cell>
          <cell r="G18">
            <v>47.636548245993311</v>
          </cell>
          <cell r="H18">
            <v>44.627774422737055</v>
          </cell>
          <cell r="I18">
            <v>55.837268348442457</v>
          </cell>
          <cell r="J18">
            <v>53.337778080019937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65.969018885060521</v>
          </cell>
          <cell r="U18">
            <v>66.135466794871732</v>
          </cell>
          <cell r="V18">
            <v>65.94490415057453</v>
          </cell>
          <cell r="W18">
            <v>65.883244520318968</v>
          </cell>
          <cell r="X18">
            <v>66.280150414932422</v>
          </cell>
        </row>
        <row r="19">
          <cell r="A19">
            <v>7</v>
          </cell>
          <cell r="B19" t="str">
            <v xml:space="preserve">Imports </v>
          </cell>
          <cell r="D19">
            <v>50.631623268567679</v>
          </cell>
          <cell r="E19">
            <v>62.149496188298478</v>
          </cell>
          <cell r="F19">
            <v>56.384284628241922</v>
          </cell>
          <cell r="G19">
            <v>47.413040439620033</v>
          </cell>
          <cell r="H19">
            <v>50.410553805583277</v>
          </cell>
          <cell r="I19">
            <v>61.204587569158178</v>
          </cell>
          <cell r="J19">
            <v>62.058150475406215</v>
          </cell>
          <cell r="K19">
            <v>58.959035067267337</v>
          </cell>
          <cell r="L19">
            <v>63.042283586040014</v>
          </cell>
          <cell r="M19">
            <v>68.698772464512913</v>
          </cell>
          <cell r="S19">
            <v>76.524518803060701</v>
          </cell>
          <cell r="T19">
            <v>78.359381717723664</v>
          </cell>
          <cell r="U19">
            <v>78.317973258531481</v>
          </cell>
          <cell r="V19">
            <v>77.272746386375417</v>
          </cell>
          <cell r="W19">
            <v>76.715115301300912</v>
          </cell>
          <cell r="X19">
            <v>75.778950256027827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-0.68995837004189053</v>
          </cell>
          <cell r="E20">
            <v>-1.1206868637065046</v>
          </cell>
          <cell r="F20">
            <v>-5.2510129470544298</v>
          </cell>
          <cell r="G20">
            <v>-5.7902830157512311</v>
          </cell>
          <cell r="H20">
            <v>-6.3990741908630842</v>
          </cell>
          <cell r="I20">
            <v>-8.4398493743509455</v>
          </cell>
          <cell r="J20">
            <v>-5.2468615278423796</v>
          </cell>
          <cell r="K20">
            <v>-4.2978466304994249</v>
          </cell>
          <cell r="L20">
            <v>-9.0634618177915609</v>
          </cell>
          <cell r="M20">
            <v>-4.8828947170144836</v>
          </cell>
          <cell r="S20">
            <v>-11.747949121021776</v>
          </cell>
          <cell r="T20">
            <v>-7.671305426217911</v>
          </cell>
          <cell r="U20">
            <v>-6.0542153203782769</v>
          </cell>
          <cell r="V20">
            <v>-6.4512001501629612</v>
          </cell>
          <cell r="W20">
            <v>-5.6992766128540806</v>
          </cell>
          <cell r="X20">
            <v>-5.7128493358183823</v>
          </cell>
          <cell r="Y20">
            <v>-5.7128493358183823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0.68995837004189053</v>
          </cell>
          <cell r="E21">
            <v>1.1009002458892407</v>
          </cell>
          <cell r="F21">
            <v>4.7492814606302396</v>
          </cell>
          <cell r="G21">
            <v>4.2564434839211902</v>
          </cell>
          <cell r="H21">
            <v>6.2447100725481617</v>
          </cell>
          <cell r="I21">
            <v>8.0590400696628528</v>
          </cell>
          <cell r="J21">
            <v>5.8792209329818981</v>
          </cell>
          <cell r="K21">
            <v>5.7522485097687852</v>
          </cell>
          <cell r="L21">
            <v>10.345110123872534</v>
          </cell>
          <cell r="M21">
            <v>4.8704783279822879</v>
          </cell>
          <cell r="S21">
            <v>11.747949121021776</v>
          </cell>
          <cell r="T21">
            <v>7.671305426217911</v>
          </cell>
          <cell r="U21">
            <v>6.0542153203782769</v>
          </cell>
          <cell r="V21">
            <v>6.4512001501629612</v>
          </cell>
          <cell r="W21">
            <v>5.6992766128540806</v>
          </cell>
          <cell r="X21">
            <v>5.7128493358183823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1.9786617817263881E-2</v>
          </cell>
          <cell r="F22">
            <v>0.50173148642419041</v>
          </cell>
          <cell r="G22">
            <v>1.5338395318300411</v>
          </cell>
          <cell r="H22">
            <v>0.15436411831492275</v>
          </cell>
          <cell r="I22">
            <v>0.38080930468809349</v>
          </cell>
          <cell r="J22">
            <v>-0.63235940513951872</v>
          </cell>
          <cell r="K22">
            <v>-1.4544018792693605</v>
          </cell>
          <cell r="L22">
            <v>-1.2816483060809731</v>
          </cell>
          <cell r="M22">
            <v>1.2416389032196166E-2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-2.6603949447415829</v>
          </cell>
          <cell r="I23">
            <v>-5.9941052093037293</v>
          </cell>
          <cell r="J23">
            <v>-5.2121578970670708</v>
          </cell>
          <cell r="K23">
            <v>-4.1778936289378485</v>
          </cell>
          <cell r="L23">
            <v>-2.1089522323105503</v>
          </cell>
          <cell r="M23">
            <v>-3.7051237264170509</v>
          </cell>
          <cell r="S23">
            <v>-3.9037246042250118</v>
          </cell>
          <cell r="T23">
            <v>-2.9597314871993889</v>
          </cell>
          <cell r="U23">
            <v>-2.3877595334223081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1.0888225897838439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4.8522156485806178</v>
          </cell>
          <cell r="F25">
            <v>4.2423840236508736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3.7264657106459498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2.5306609048819309</v>
          </cell>
          <cell r="Y25">
            <v>2.3983654131127499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1.5547597734099341</v>
          </cell>
          <cell r="E26">
            <v>8.2437853436729149</v>
          </cell>
          <cell r="F26">
            <v>5.1651505811175884</v>
          </cell>
          <cell r="G26">
            <v>-3.7064668605765259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-2.7911337100148841</v>
          </cell>
          <cell r="W26">
            <v>-2.7491516929468931</v>
          </cell>
          <cell r="X26">
            <v>-2.6888207444778391</v>
          </cell>
          <cell r="Y26">
            <v>-2.5482571225466475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-9.5146793592012973</v>
          </cell>
          <cell r="G27">
            <v>-4.0465031222753565</v>
          </cell>
          <cell r="H27">
            <v>-4.476238607493884</v>
          </cell>
          <cell r="I27">
            <v>-5.5470518219992702</v>
          </cell>
          <cell r="J27">
            <v>-5.7146265607386972</v>
          </cell>
          <cell r="K27">
            <v>-2.9092956973794948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-2.0742846827534418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-1.5641665537668179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-9.9035343501671598</v>
          </cell>
          <cell r="E28">
            <v>-2.7453594977606421</v>
          </cell>
          <cell r="F28">
            <v>23.130001780878509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-9.0362182798840927</v>
          </cell>
          <cell r="L28">
            <v>-0.90206512443435649</v>
          </cell>
          <cell r="M28">
            <v>5.7070935080371861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2.0004595561432299</v>
          </cell>
          <cell r="X28">
            <v>0.98072667143301651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218.38697992405619</v>
          </cell>
          <cell r="D30">
            <v>150.61597589089035</v>
          </cell>
          <cell r="E30">
            <v>145.32070210978344</v>
          </cell>
          <cell r="F30">
            <v>148.46217149454461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126.06903503445371</v>
          </cell>
          <cell r="L30">
            <v>112.47076093311479</v>
          </cell>
          <cell r="M30">
            <v>107.83678304860867</v>
          </cell>
          <cell r="S30">
            <v>94.547352302021153</v>
          </cell>
          <cell r="T30">
            <v>90.239396878830064</v>
          </cell>
          <cell r="U30">
            <v>83.544081025563031</v>
          </cell>
          <cell r="V30">
            <v>82.525265481908988</v>
          </cell>
          <cell r="W30">
            <v>80.789763910715905</v>
          </cell>
          <cell r="X30">
            <v>76.107810623820043</v>
          </cell>
        </row>
        <row r="32">
          <cell r="B32" t="str">
            <v>Gross external financing need (in billions of Euros) 3/</v>
          </cell>
          <cell r="D32">
            <v>2.7348855527307441</v>
          </cell>
          <cell r="E32">
            <v>1.7415421761498471</v>
          </cell>
          <cell r="F32">
            <v>0.44259499208626618</v>
          </cell>
          <cell r="G32">
            <v>1.8246910541031622</v>
          </cell>
          <cell r="H32">
            <v>2.3345240546362387</v>
          </cell>
          <cell r="I32">
            <v>2.5807467439999998</v>
          </cell>
          <cell r="J32">
            <v>3.5101592880000005</v>
          </cell>
          <cell r="K32">
            <v>3.1474582260000012</v>
          </cell>
          <cell r="L32">
            <v>4.0399084139999992</v>
          </cell>
          <cell r="M32">
            <v>5.1820329390000017</v>
          </cell>
          <cell r="S32">
            <v>7.7075399061630154</v>
          </cell>
          <cell r="T32">
            <v>7.4688442066821041</v>
          </cell>
          <cell r="U32">
            <v>8.4622678860415679</v>
          </cell>
          <cell r="V32">
            <v>8.3006591412286213</v>
          </cell>
          <cell r="W32">
            <v>8.7206013667129234</v>
          </cell>
          <cell r="X32">
            <v>9.1616802291434141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17.590213975071372</v>
          </cell>
          <cell r="F33">
            <v>4.2698754008623254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23.117510881718871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33.192935851534052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(Euros)  </v>
          </cell>
          <cell r="C37">
            <v>9.7084286527355577</v>
          </cell>
          <cell r="D37">
            <v>13.105718423475079</v>
          </cell>
          <cell r="E37">
            <v>9.9006309907198311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19.433389449420432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27.757046935578039</v>
          </cell>
          <cell r="W37">
            <v>30.220762421579945</v>
          </cell>
          <cell r="X37">
            <v>32.903157294119382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-8.0428233320212321</v>
          </cell>
          <cell r="F38">
            <v>-5.5761138729234165</v>
          </cell>
          <cell r="G38">
            <v>4.0000000000000036</v>
          </cell>
          <cell r="H38">
            <v>2.2999999999999909</v>
          </cell>
          <cell r="I38">
            <v>5.4000000000000048</v>
          </cell>
          <cell r="J38">
            <v>4.0663805586496515</v>
          </cell>
          <cell r="K38">
            <v>4.8903387198784509</v>
          </cell>
          <cell r="L38">
            <v>4.4511931514138681</v>
          </cell>
          <cell r="M38">
            <v>5.5644308352748251</v>
          </cell>
          <cell r="O38">
            <v>1.5256298482432418</v>
          </cell>
          <cell r="Q38">
            <v>4.9149551712253512</v>
          </cell>
          <cell r="S38">
            <v>5.8000000000000052</v>
          </cell>
          <cell r="T38">
            <v>5.4999999999999938</v>
          </cell>
          <cell r="U38">
            <v>5.4999999999999938</v>
          </cell>
          <cell r="V38">
            <v>5.4999999999999938</v>
          </cell>
          <cell r="W38">
            <v>5.4999999999999938</v>
          </cell>
          <cell r="X38">
            <v>5.4999999999999938</v>
          </cell>
          <cell r="Y38">
            <v>5.4999999999999938</v>
          </cell>
          <cell r="AA38">
            <v>5.4999999999999938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-62.239143570061351</v>
          </cell>
          <cell r="F39">
            <v>-89.422838034700248</v>
          </cell>
          <cell r="G39">
            <v>-15.764749248147558</v>
          </cell>
          <cell r="H39">
            <v>1.9201820417415805</v>
          </cell>
          <cell r="I39">
            <v>-8.3464531611032733E-2</v>
          </cell>
          <cell r="J39">
            <v>0.20121401525425853</v>
          </cell>
          <cell r="K39">
            <v>4.0129702565105951E-2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70.569584580735906</v>
          </cell>
          <cell r="E40">
            <v>117.55775904314163</v>
          </cell>
          <cell r="F40">
            <v>948.28022790237333</v>
          </cell>
          <cell r="G40">
            <v>23.70000000000001</v>
          </cell>
          <cell r="H40">
            <v>3.6999999999999922</v>
          </cell>
          <cell r="I40">
            <v>6.6999999999999948</v>
          </cell>
          <cell r="J40">
            <v>6.7114140967335478</v>
          </cell>
          <cell r="K40">
            <v>3.764163322673042</v>
          </cell>
          <cell r="L40">
            <v>2.2865319807499063</v>
          </cell>
          <cell r="M40">
            <v>4.2212329244541769</v>
          </cell>
          <cell r="O40">
            <v>118.74909138508617</v>
          </cell>
          <cell r="Q40">
            <v>293.96226999064646</v>
          </cell>
          <cell r="S40">
            <v>4.1987500000000066</v>
          </cell>
          <cell r="T40">
            <v>3.6000000000000032</v>
          </cell>
          <cell r="U40">
            <v>3.2000000000000028</v>
          </cell>
          <cell r="V40">
            <v>3.2000000000000028</v>
          </cell>
          <cell r="W40">
            <v>3.2000000000000028</v>
          </cell>
          <cell r="X40">
            <v>3.2000000000000028</v>
          </cell>
          <cell r="Y40">
            <v>3.2000000000000028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37.463567313872439</v>
          </cell>
          <cell r="E41">
            <v>-17.848326955527416</v>
          </cell>
          <cell r="F41">
            <v>10.878297555447404</v>
          </cell>
          <cell r="G41">
            <v>4.1990051800414818</v>
          </cell>
          <cell r="H41">
            <v>5.691228777286006</v>
          </cell>
          <cell r="I41">
            <v>6.6109433447710142</v>
          </cell>
          <cell r="J41">
            <v>6.9261324177721795</v>
          </cell>
          <cell r="K41">
            <v>3.8058035727835948</v>
          </cell>
          <cell r="L41">
            <v>2.2865319807499063</v>
          </cell>
          <cell r="M41">
            <v>4.2212329244541769</v>
          </cell>
          <cell r="O41">
            <v>6.4234416111650789</v>
          </cell>
          <cell r="Q41">
            <v>13.362641853676539</v>
          </cell>
          <cell r="S41">
            <v>4.1987500000000066</v>
          </cell>
          <cell r="T41">
            <v>3.6000000000000032</v>
          </cell>
          <cell r="U41">
            <v>3.2000000000000028</v>
          </cell>
          <cell r="V41">
            <v>3.2000000000000028</v>
          </cell>
          <cell r="W41">
            <v>3.2000000000000028</v>
          </cell>
          <cell r="X41">
            <v>3.2000000000000028</v>
          </cell>
          <cell r="Y41">
            <v>3.2000000000000028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4.7339312710701176</v>
          </cell>
          <cell r="F42">
            <v>4.5799277362848594</v>
          </cell>
          <cell r="G42">
            <v>4.5427007544104532</v>
          </cell>
          <cell r="H42">
            <v>4.6618205852799619</v>
          </cell>
          <cell r="I42">
            <v>4.8384334733553782</v>
          </cell>
          <cell r="J42">
            <v>4.7001369720441719</v>
          </cell>
          <cell r="K42">
            <v>3.1496625186081619</v>
          </cell>
          <cell r="L42">
            <v>3.3802395267320211</v>
          </cell>
          <cell r="M42">
            <v>3.2524989187100686</v>
          </cell>
          <cell r="O42">
            <v>4.2919453516700115</v>
          </cell>
          <cell r="Q42">
            <v>0.72884215838596256</v>
          </cell>
          <cell r="S42">
            <v>3.4128610657368204</v>
          </cell>
          <cell r="T42">
            <v>3.8787534125635474</v>
          </cell>
          <cell r="U42">
            <v>4.5089663790659023</v>
          </cell>
          <cell r="V42">
            <v>4.7284836890002495</v>
          </cell>
          <cell r="W42">
            <v>5.0921087224535171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6.1102573976239194</v>
          </cell>
          <cell r="G43">
            <v>-23.695740322403747</v>
          </cell>
          <cell r="H43">
            <v>1.3141169433228406</v>
          </cell>
          <cell r="I43">
            <v>40.580084503404137</v>
          </cell>
          <cell r="J43">
            <v>6.2932290367881727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9.4701289211726127</v>
          </cell>
          <cell r="Q43">
            <v>17.725364316350671</v>
          </cell>
          <cell r="S43">
            <v>19.109826119968787</v>
          </cell>
          <cell r="T43">
            <v>14.202601355012812</v>
          </cell>
          <cell r="U43">
            <v>9.1507074753404805</v>
          </cell>
          <cell r="V43">
            <v>8.5622848413113637</v>
          </cell>
          <cell r="W43">
            <v>8.7741990497949942</v>
          </cell>
          <cell r="X43">
            <v>9.5319107174603133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27.658802725073951</v>
          </cell>
          <cell r="E44">
            <v>-7.2705247055165456</v>
          </cell>
          <cell r="F44">
            <v>-5.0163440334357929</v>
          </cell>
          <cell r="G44">
            <v>-8.8976744840644439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8.8184652504374128</v>
          </cell>
          <cell r="V44">
            <v>7.4229475754026053</v>
          </cell>
          <cell r="W44">
            <v>8.0903071799855333</v>
          </cell>
          <cell r="X44">
            <v>7.5473712797167192</v>
          </cell>
          <cell r="AA44">
            <v>8.759555749205461</v>
          </cell>
        </row>
        <row r="45">
          <cell r="B45" t="str">
            <v xml:space="preserve">Current account balance, excluding interest payments </v>
          </cell>
          <cell r="D45">
            <v>2.884150149818427</v>
          </cell>
          <cell r="E45">
            <v>6.5053569326080432</v>
          </cell>
          <cell r="F45">
            <v>14.336665017028052</v>
          </cell>
          <cell r="G45">
            <v>3.9574881141783869</v>
          </cell>
          <cell r="H45">
            <v>-1.2524512632592211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-7.1693929527837987</v>
          </cell>
          <cell r="M45">
            <v>-5.6659040558302474</v>
          </cell>
          <cell r="O45">
            <v>0.50441734585634301</v>
          </cell>
          <cell r="Q45">
            <v>6.5035068610142321</v>
          </cell>
          <cell r="S45">
            <v>-8.5555189355153072</v>
          </cell>
          <cell r="T45">
            <v>-7.8028846766811881</v>
          </cell>
          <cell r="U45">
            <v>-6.5496937269750104</v>
          </cell>
          <cell r="V45">
            <v>-5.5492195204477097</v>
          </cell>
          <cell r="W45">
            <v>-4.3958895596339733</v>
          </cell>
          <cell r="X45">
            <v>-3.758183218886141</v>
          </cell>
          <cell r="AA45">
            <v>-5.6111741405248043</v>
          </cell>
        </row>
        <row r="46">
          <cell r="B46" t="str">
            <v xml:space="preserve">Net non-debt creating capital inflows </v>
          </cell>
          <cell r="D46">
            <v>0.68995837004189053</v>
          </cell>
          <cell r="E46">
            <v>1.1206868637065046</v>
          </cell>
          <cell r="F46">
            <v>5.2510129470544298</v>
          </cell>
          <cell r="G46">
            <v>5.7902830157512311</v>
          </cell>
          <cell r="H46">
            <v>6.3990741908630842</v>
          </cell>
          <cell r="I46">
            <v>8.4398493743509455</v>
          </cell>
          <cell r="J46">
            <v>5.2468615278423796</v>
          </cell>
          <cell r="K46">
            <v>4.2978466304994249</v>
          </cell>
          <cell r="L46">
            <v>9.0634618177915609</v>
          </cell>
          <cell r="M46">
            <v>4.8828947170144836</v>
          </cell>
          <cell r="O46">
            <v>5.1181929454915931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6.0542153203782769</v>
          </cell>
          <cell r="V46">
            <v>6.4512001501629612</v>
          </cell>
          <cell r="W46">
            <v>5.6992766128540806</v>
          </cell>
          <cell r="X46">
            <v>5.7128493358183823</v>
          </cell>
          <cell r="AA46">
            <v>6.3177693690863226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59.693303648126772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34.859087413556679</v>
          </cell>
          <cell r="X52">
            <v>29.047844341483817</v>
          </cell>
          <cell r="AA52">
            <v>-6.1277368368549423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59.693303648126772</v>
          </cell>
          <cell r="T56">
            <v>59.729074011162027</v>
          </cell>
          <cell r="U56">
            <v>55.643234514962899</v>
          </cell>
          <cell r="V56">
            <v>54.983524917823011</v>
          </cell>
          <cell r="W56">
            <v>53.953729012126026</v>
          </cell>
          <cell r="X56">
            <v>51.327075842081442</v>
          </cell>
          <cell r="AA56">
            <v>-7.2851032696646136</v>
          </cell>
        </row>
        <row r="57">
          <cell r="B57" t="str">
            <v>B2. Real GDP growth is at baseline minus one-half standard deviations</v>
          </cell>
          <cell r="S57">
            <v>59.693303648126772</v>
          </cell>
          <cell r="T57">
            <v>60.763694076979434</v>
          </cell>
          <cell r="U57">
            <v>57.420111904244884</v>
          </cell>
          <cell r="V57">
            <v>57.510469211007518</v>
          </cell>
          <cell r="W57">
            <v>57.167043940121687</v>
          </cell>
          <cell r="X57">
            <v>54.975823744558269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59.693303648126772</v>
          </cell>
          <cell r="T58">
            <v>62.781798199267229</v>
          </cell>
          <cell r="U58">
            <v>61.625346481133548</v>
          </cell>
          <cell r="V58">
            <v>63.803263468128293</v>
          </cell>
          <cell r="W58">
            <v>65.534662125427417</v>
          </cell>
          <cell r="X58">
            <v>65.585662174292182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59.693303648126772</v>
          </cell>
          <cell r="T59">
            <v>61.866164746885346</v>
          </cell>
          <cell r="U59">
            <v>59.725032158009519</v>
          </cell>
          <cell r="V59">
            <v>60.974650401103013</v>
          </cell>
          <cell r="W59">
            <v>61.797828271596039</v>
          </cell>
          <cell r="X59">
            <v>60.872584750976777</v>
          </cell>
          <cell r="AA59">
            <v>-7.3298531853666677</v>
          </cell>
        </row>
        <row r="60">
          <cell r="B60" t="str">
            <v>B5. One time 30 percent real depreciation in 2006</v>
          </cell>
          <cell r="S60">
            <v>59.693303648126772</v>
          </cell>
          <cell r="T60">
            <v>85.705234212944646</v>
          </cell>
          <cell r="U60">
            <v>76.106869280775015</v>
          </cell>
          <cell r="V60">
            <v>72.317866750484754</v>
          </cell>
          <cell r="W60">
            <v>68.629903740625025</v>
          </cell>
          <cell r="X60">
            <v>62.929408498587968</v>
          </cell>
          <cell r="AA60">
            <v>-10.741978318716404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2. Bulgaria: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2.7348855527307441</v>
          </cell>
          <cell r="E12">
            <v>1.7415421761498471</v>
          </cell>
          <cell r="F12">
            <v>0.44259499208626618</v>
          </cell>
          <cell r="G12">
            <v>1.8246910541031622</v>
          </cell>
          <cell r="H12">
            <v>2.3345240546362387</v>
          </cell>
          <cell r="I12">
            <v>2.5807467439999998</v>
          </cell>
          <cell r="J12">
            <v>3.5101592880000005</v>
          </cell>
          <cell r="K12">
            <v>3.1474582260000012</v>
          </cell>
          <cell r="L12">
            <v>4.0399084139999992</v>
          </cell>
          <cell r="M12">
            <v>5.1820329390000017</v>
          </cell>
          <cell r="O12">
            <v>7.7075399061630154</v>
          </cell>
          <cell r="P12">
            <v>7.4688442066821041</v>
          </cell>
          <cell r="Q12">
            <v>8.4622678860415679</v>
          </cell>
          <cell r="R12">
            <v>8.3006591412286213</v>
          </cell>
          <cell r="S12">
            <v>8.7206013667129234</v>
          </cell>
          <cell r="T12">
            <v>9.1616802291434141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17.590213975071372</v>
          </cell>
          <cell r="F13">
            <v>4.2698754008623254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23.117510881718871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33.192935851534052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7.7075399061630154</v>
          </cell>
          <cell r="P20">
            <v>5.4886545614398274</v>
          </cell>
          <cell r="Q20">
            <v>5.8765729111621949</v>
          </cell>
          <cell r="R20">
            <v>5.1056047696182505</v>
          </cell>
          <cell r="S20">
            <v>4.9538768146696341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7.7075399061630154</v>
          </cell>
          <cell r="P26">
            <v>7.5186961584107399</v>
          </cell>
          <cell r="Q26">
            <v>8.5404946573108855</v>
          </cell>
          <cell r="R26">
            <v>8.4033184034557991</v>
          </cell>
          <cell r="S26">
            <v>8.8557554428685918</v>
          </cell>
          <cell r="T26">
            <v>9.3329658319001414</v>
          </cell>
        </row>
        <row r="27">
          <cell r="B27" t="str">
            <v>B2. Real GDP growth is at baseline minus one-half standard deviations</v>
          </cell>
          <cell r="O27">
            <v>7.7075399061630154</v>
          </cell>
          <cell r="P27">
            <v>7.4233184083801991</v>
          </cell>
          <cell r="Q27">
            <v>8.3578647409930227</v>
          </cell>
          <cell r="R27">
            <v>8.1307735100494973</v>
          </cell>
          <cell r="S27">
            <v>8.4805572315928579</v>
          </cell>
          <cell r="T27">
            <v>8.8367984604568726</v>
          </cell>
        </row>
        <row r="28">
          <cell r="B28" t="str">
            <v>B3. Non-interest current account is at baseline minus one-half standard deviations</v>
          </cell>
          <cell r="O28">
            <v>7.7075399061630154</v>
          </cell>
          <cell r="P28">
            <v>8.2833288175600881</v>
          </cell>
          <cell r="Q28">
            <v>9.7363091877362766</v>
          </cell>
          <cell r="R28">
            <v>10.03780062384612</v>
          </cell>
          <cell r="S28">
            <v>11.033581754208971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7.7075399061630154</v>
          </cell>
          <cell r="P29">
            <v>7.8735065137750784</v>
          </cell>
          <cell r="Q29">
            <v>9.0740074174499856</v>
          </cell>
          <cell r="R29">
            <v>9.1130875428001055</v>
          </cell>
          <cell r="S29">
            <v>9.7873934830448128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7.7075399061630154</v>
          </cell>
          <cell r="P30">
            <v>6.8121552066871782</v>
          </cell>
          <cell r="Q30">
            <v>7.5516919390301558</v>
          </cell>
          <cell r="R30">
            <v>7.174959002390251</v>
          </cell>
          <cell r="S30">
            <v>7.3797213418242684</v>
          </cell>
          <cell r="T30">
            <v>7.5797719820908007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16.966665771546118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32.109503391283553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38.190316195532972</v>
          </cell>
          <cell r="R44">
            <v>36.163071118995767</v>
          </cell>
          <cell r="S44">
            <v>36.509938433353838</v>
          </cell>
          <cell r="T44">
            <v>36.864485687601523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34.021000260391283</v>
          </cell>
          <cell r="Q45">
            <v>36.43625167855766</v>
          </cell>
          <cell r="R45">
            <v>34.006018104770305</v>
          </cell>
          <cell r="S45">
            <v>33.940088016900162</v>
          </cell>
          <cell r="T45">
            <v>33.875317187067189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44.610293748980389</v>
          </cell>
          <cell r="R46">
            <v>38.92943357143573</v>
          </cell>
          <cell r="S46">
            <v>36.776167359238151</v>
          </cell>
          <cell r="T46">
            <v>34.693689569350084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_GEF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 refreshError="1"/>
      <sheetData sheetId="5" refreshError="1"/>
      <sheetData sheetId="6" refreshError="1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 refreshError="1">
        <row r="664">
          <cell r="E664">
            <v>1892806.4999999984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S73"/>
  <sheetViews>
    <sheetView showZeros="0" tabSelected="1" view="pageBreakPreview" zoomScale="75" zoomScaleNormal="85" zoomScaleSheetLayoutView="75" workbookViewId="0">
      <pane xSplit="2" ySplit="15" topLeftCell="E66" activePane="bottomRight" state="frozen"/>
      <selection pane="topRight" activeCell="C1" sqref="C1"/>
      <selection pane="bottomLeft" activeCell="A16" sqref="A16"/>
      <selection pane="bottomRight" activeCell="P74" sqref="P74"/>
    </sheetView>
  </sheetViews>
  <sheetFormatPr defaultRowHeight="20.100000000000001" customHeight="1" outlineLevelRow="1" x14ac:dyDescent="0.3"/>
  <cols>
    <col min="1" max="1" width="3.88671875" style="17" customWidth="1"/>
    <col min="2" max="2" width="54.44140625" style="22" customWidth="1"/>
    <col min="3" max="3" width="21.109375" style="22" customWidth="1"/>
    <col min="4" max="4" width="13.6640625" style="22" customWidth="1"/>
    <col min="5" max="5" width="16" style="132" customWidth="1"/>
    <col min="6" max="6" width="12.6640625" style="132" customWidth="1"/>
    <col min="7" max="7" width="15.6640625" style="132" customWidth="1"/>
    <col min="8" max="8" width="10.6640625" style="132" customWidth="1"/>
    <col min="9" max="9" width="15.88671875" style="22" customWidth="1"/>
    <col min="10" max="10" width="12.6640625" style="22" customWidth="1"/>
    <col min="11" max="11" width="12.88671875" style="22" customWidth="1"/>
    <col min="12" max="12" width="14.33203125" style="22" customWidth="1"/>
    <col min="13" max="13" width="13.6640625" style="22" customWidth="1"/>
    <col min="14" max="14" width="14" style="16" customWidth="1"/>
    <col min="15" max="15" width="11.6640625" style="22" customWidth="1"/>
    <col min="16" max="16" width="12.6640625" style="16" customWidth="1"/>
    <col min="17" max="17" width="11.5546875" style="22" customWidth="1"/>
    <col min="18" max="18" width="15.6640625" style="23" customWidth="1"/>
    <col min="19" max="19" width="9.5546875" style="48" customWidth="1"/>
    <col min="20" max="16384" width="8.88671875" style="17"/>
  </cols>
  <sheetData>
    <row r="1" spans="2:19" ht="23.25" customHeight="1" x14ac:dyDescent="0.3">
      <c r="B1" s="18"/>
      <c r="C1" s="17"/>
      <c r="D1" s="17"/>
      <c r="E1" s="19"/>
      <c r="F1" s="19"/>
      <c r="G1" s="19"/>
      <c r="H1" s="20"/>
      <c r="I1" s="21"/>
      <c r="S1" s="24" t="s">
        <v>0</v>
      </c>
    </row>
    <row r="2" spans="2:19" ht="15" hidden="1" customHeight="1" x14ac:dyDescent="0.3">
      <c r="B2" s="25"/>
      <c r="C2" s="26"/>
      <c r="D2" s="27"/>
      <c r="E2" s="28"/>
      <c r="F2" s="28"/>
      <c r="G2" s="28"/>
      <c r="H2" s="28"/>
      <c r="I2" s="26"/>
      <c r="J2" s="29"/>
      <c r="K2" s="27"/>
      <c r="L2" s="17"/>
      <c r="M2" s="17"/>
      <c r="N2" s="30"/>
      <c r="O2" s="143"/>
      <c r="P2" s="143"/>
      <c r="Q2" s="143"/>
      <c r="R2" s="143"/>
      <c r="S2" s="143"/>
    </row>
    <row r="3" spans="2:19" ht="22.5" customHeight="1" outlineLevel="1" x14ac:dyDescent="0.3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2:19" ht="15.6" outlineLevel="1" x14ac:dyDescent="0.3">
      <c r="B4" s="145" t="s">
        <v>2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2:19" ht="15.6" outlineLevel="1" x14ac:dyDescent="0.3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2:19" ht="15.6" outlineLevel="1" x14ac:dyDescent="0.3">
      <c r="B6" s="1"/>
      <c r="C6" s="31"/>
      <c r="D6" s="31">
        <v>0</v>
      </c>
      <c r="E6" s="32"/>
      <c r="F6" s="6"/>
      <c r="G6" s="32"/>
      <c r="H6" s="33"/>
      <c r="I6" s="34"/>
      <c r="J6" s="35"/>
      <c r="K6" s="36"/>
      <c r="L6" s="37"/>
      <c r="M6" s="37"/>
      <c r="N6" s="8"/>
      <c r="O6" s="33"/>
      <c r="P6" s="33"/>
      <c r="Q6" s="33"/>
      <c r="R6" s="33"/>
      <c r="S6" s="33"/>
    </row>
    <row r="7" spans="2:19" ht="15.6" outlineLevel="1" x14ac:dyDescent="0.3">
      <c r="B7" s="2"/>
      <c r="C7" s="32"/>
      <c r="D7" s="32"/>
      <c r="E7" s="32"/>
      <c r="F7" s="32"/>
      <c r="G7" s="32"/>
      <c r="H7" s="38"/>
      <c r="I7" s="39"/>
      <c r="J7" s="40"/>
      <c r="K7" s="40"/>
      <c r="L7" s="38"/>
      <c r="M7" s="32"/>
      <c r="N7" s="38"/>
      <c r="P7" s="38"/>
      <c r="Q7" s="38"/>
      <c r="R7" s="33"/>
      <c r="S7" s="38"/>
    </row>
    <row r="8" spans="2:19" ht="0.6" customHeight="1" outlineLevel="1" x14ac:dyDescent="0.3">
      <c r="B8" s="3"/>
      <c r="C8" s="32"/>
      <c r="D8" s="32"/>
      <c r="E8" s="32"/>
      <c r="F8" s="38"/>
      <c r="G8" s="32"/>
      <c r="H8" s="38"/>
      <c r="I8" s="40"/>
      <c r="J8" s="41"/>
      <c r="K8" s="42"/>
      <c r="L8" s="38"/>
      <c r="M8" s="38"/>
      <c r="N8" s="38"/>
      <c r="O8" s="38"/>
      <c r="P8" s="38"/>
      <c r="Q8" s="38"/>
      <c r="R8" s="33"/>
      <c r="S8" s="38"/>
    </row>
    <row r="9" spans="2:19" ht="15.6" outlineLevel="1" x14ac:dyDescent="0.3">
      <c r="B9" s="2"/>
      <c r="C9" s="8"/>
      <c r="D9" s="8"/>
      <c r="E9" s="8"/>
      <c r="F9" s="8"/>
      <c r="G9" s="8"/>
      <c r="H9" s="8"/>
      <c r="I9" s="5"/>
      <c r="J9" s="43"/>
      <c r="K9" s="32"/>
      <c r="L9" s="44"/>
      <c r="M9" s="45"/>
      <c r="N9" s="38"/>
      <c r="O9" s="38"/>
      <c r="P9" s="38"/>
      <c r="Q9" s="38"/>
      <c r="R9" s="38"/>
      <c r="S9" s="38"/>
    </row>
    <row r="10" spans="2:19" ht="19.2" customHeight="1" outlineLevel="1" x14ac:dyDescent="0.3">
      <c r="B10" s="4"/>
      <c r="C10" s="5"/>
      <c r="D10" s="8"/>
      <c r="E10" s="5"/>
      <c r="F10" s="5"/>
      <c r="G10" s="5"/>
      <c r="H10" s="8"/>
      <c r="I10" s="8"/>
      <c r="J10" s="35"/>
      <c r="K10" s="46"/>
      <c r="L10" s="44"/>
      <c r="M10" s="47"/>
      <c r="N10" s="37"/>
    </row>
    <row r="11" spans="2:19" ht="19.2" customHeight="1" outlineLevel="1" x14ac:dyDescent="0.3">
      <c r="B11" s="4"/>
      <c r="C11" s="8"/>
      <c r="D11" s="8"/>
      <c r="E11" s="8"/>
      <c r="F11" s="8"/>
      <c r="G11" s="8"/>
      <c r="H11" s="8"/>
      <c r="I11" s="8"/>
      <c r="J11" s="47"/>
      <c r="K11" s="37"/>
      <c r="L11" s="44"/>
      <c r="M11" s="47"/>
      <c r="O11" s="49"/>
      <c r="P11" s="49"/>
      <c r="Q11" s="16" t="s">
        <v>3</v>
      </c>
      <c r="R11" s="50">
        <v>1738900</v>
      </c>
      <c r="S11" s="51"/>
    </row>
    <row r="12" spans="2:19" ht="15.6" outlineLevel="1" x14ac:dyDescent="0.3">
      <c r="B12" s="6"/>
      <c r="C12" s="37"/>
      <c r="D12" s="37"/>
      <c r="E12" s="37"/>
      <c r="F12" s="37"/>
      <c r="G12" s="37"/>
      <c r="H12" s="52"/>
      <c r="I12" s="53"/>
      <c r="J12" s="17"/>
      <c r="K12" s="54"/>
      <c r="L12" s="55"/>
      <c r="M12" s="54"/>
      <c r="N12" s="29"/>
      <c r="O12" s="56"/>
      <c r="P12" s="57"/>
      <c r="Q12" s="56"/>
      <c r="R12" s="58"/>
      <c r="S12" s="59" t="s">
        <v>4</v>
      </c>
    </row>
    <row r="13" spans="2:19" ht="15.6" x14ac:dyDescent="0.3">
      <c r="B13" s="7"/>
      <c r="C13" s="60" t="s">
        <v>5</v>
      </c>
      <c r="D13" s="60" t="s">
        <v>5</v>
      </c>
      <c r="E13" s="61" t="s">
        <v>5</v>
      </c>
      <c r="F13" s="61" t="s">
        <v>5</v>
      </c>
      <c r="G13" s="61" t="s">
        <v>6</v>
      </c>
      <c r="H13" s="61" t="s">
        <v>7</v>
      </c>
      <c r="I13" s="60" t="s">
        <v>5</v>
      </c>
      <c r="J13" s="60" t="s">
        <v>8</v>
      </c>
      <c r="K13" s="60" t="s">
        <v>9</v>
      </c>
      <c r="L13" s="60" t="s">
        <v>9</v>
      </c>
      <c r="M13" s="60" t="s">
        <v>10</v>
      </c>
      <c r="N13" s="62" t="s">
        <v>11</v>
      </c>
      <c r="O13" s="60" t="s">
        <v>12</v>
      </c>
      <c r="P13" s="63" t="s">
        <v>11</v>
      </c>
      <c r="Q13" s="60" t="s">
        <v>13</v>
      </c>
      <c r="R13" s="146" t="s">
        <v>14</v>
      </c>
      <c r="S13" s="146"/>
    </row>
    <row r="14" spans="2:19" ht="15" customHeight="1" x14ac:dyDescent="0.3">
      <c r="B14" s="64"/>
      <c r="C14" s="65" t="s">
        <v>15</v>
      </c>
      <c r="D14" s="65" t="s">
        <v>16</v>
      </c>
      <c r="E14" s="66" t="s">
        <v>17</v>
      </c>
      <c r="F14" s="66" t="s">
        <v>18</v>
      </c>
      <c r="G14" s="66" t="s">
        <v>19</v>
      </c>
      <c r="H14" s="66" t="s">
        <v>20</v>
      </c>
      <c r="I14" s="65" t="s">
        <v>21</v>
      </c>
      <c r="J14" s="65" t="s">
        <v>20</v>
      </c>
      <c r="K14" s="65" t="s">
        <v>22</v>
      </c>
      <c r="L14" s="65" t="s">
        <v>23</v>
      </c>
      <c r="M14" s="67"/>
      <c r="N14" s="68"/>
      <c r="O14" s="65" t="s">
        <v>24</v>
      </c>
      <c r="P14" s="69" t="s">
        <v>25</v>
      </c>
      <c r="Q14" s="70" t="s">
        <v>26</v>
      </c>
      <c r="R14" s="147"/>
      <c r="S14" s="147"/>
    </row>
    <row r="15" spans="2:19" ht="15.75" customHeight="1" x14ac:dyDescent="0.3">
      <c r="B15" s="71"/>
      <c r="C15" s="65" t="s">
        <v>27</v>
      </c>
      <c r="D15" s="65" t="s">
        <v>28</v>
      </c>
      <c r="E15" s="66" t="s">
        <v>29</v>
      </c>
      <c r="F15" s="66" t="s">
        <v>30</v>
      </c>
      <c r="G15" s="66" t="s">
        <v>31</v>
      </c>
      <c r="H15" s="66" t="s">
        <v>32</v>
      </c>
      <c r="I15" s="65" t="s">
        <v>33</v>
      </c>
      <c r="J15" s="65" t="s">
        <v>34</v>
      </c>
      <c r="K15" s="65" t="s">
        <v>35</v>
      </c>
      <c r="L15" s="65" t="s">
        <v>36</v>
      </c>
      <c r="M15" s="32"/>
      <c r="N15" s="68"/>
      <c r="O15" s="65" t="s">
        <v>37</v>
      </c>
      <c r="P15" s="69" t="s">
        <v>38</v>
      </c>
      <c r="Q15" s="70" t="s">
        <v>39</v>
      </c>
      <c r="R15" s="147"/>
      <c r="S15" s="147"/>
    </row>
    <row r="16" spans="2:19" ht="17.399999999999999" x14ac:dyDescent="0.3">
      <c r="B16" s="72"/>
      <c r="C16" s="73"/>
      <c r="D16" s="65" t="s">
        <v>40</v>
      </c>
      <c r="E16" s="66" t="s">
        <v>41</v>
      </c>
      <c r="F16" s="66" t="s">
        <v>42</v>
      </c>
      <c r="G16" s="66" t="s">
        <v>43</v>
      </c>
      <c r="H16" s="66"/>
      <c r="I16" s="65" t="s">
        <v>44</v>
      </c>
      <c r="J16" s="65" t="s">
        <v>45</v>
      </c>
      <c r="K16" s="65"/>
      <c r="L16" s="65" t="s">
        <v>46</v>
      </c>
      <c r="M16" s="32"/>
      <c r="N16" s="68"/>
      <c r="O16" s="65" t="s">
        <v>47</v>
      </c>
      <c r="P16" s="68" t="s">
        <v>48</v>
      </c>
      <c r="Q16" s="70" t="s">
        <v>49</v>
      </c>
      <c r="R16" s="147"/>
      <c r="S16" s="147"/>
    </row>
    <row r="17" spans="2:19" ht="16.2" customHeight="1" x14ac:dyDescent="0.3">
      <c r="B17" s="56"/>
      <c r="C17" s="17"/>
      <c r="D17" s="65" t="s">
        <v>50</v>
      </c>
      <c r="E17" s="66"/>
      <c r="F17" s="66"/>
      <c r="G17" s="66" t="s">
        <v>51</v>
      </c>
      <c r="H17" s="66"/>
      <c r="I17" s="65" t="s">
        <v>52</v>
      </c>
      <c r="J17" s="65"/>
      <c r="K17" s="65"/>
      <c r="L17" s="65" t="s">
        <v>53</v>
      </c>
      <c r="M17" s="65"/>
      <c r="N17" s="68"/>
      <c r="O17" s="65"/>
      <c r="P17" s="68"/>
      <c r="Q17" s="70"/>
      <c r="R17" s="142" t="s">
        <v>54</v>
      </c>
      <c r="S17" s="143" t="s">
        <v>55</v>
      </c>
    </row>
    <row r="18" spans="2:19" ht="51.6" customHeight="1" x14ac:dyDescent="0.3">
      <c r="B18" s="74"/>
      <c r="C18" s="17"/>
      <c r="D18" s="75"/>
      <c r="E18" s="75"/>
      <c r="F18" s="75"/>
      <c r="G18" s="66" t="s">
        <v>56</v>
      </c>
      <c r="H18" s="66"/>
      <c r="I18" s="76" t="s">
        <v>57</v>
      </c>
      <c r="J18" s="65"/>
      <c r="K18" s="65"/>
      <c r="L18" s="76" t="s">
        <v>58</v>
      </c>
      <c r="M18" s="76"/>
      <c r="N18" s="68"/>
      <c r="O18" s="65"/>
      <c r="P18" s="68"/>
      <c r="Q18" s="70"/>
      <c r="R18" s="142"/>
      <c r="S18" s="143"/>
    </row>
    <row r="19" spans="2:19" ht="18.600000000000001" customHeight="1" thickBot="1" x14ac:dyDescent="0.35">
      <c r="B19" s="133"/>
      <c r="C19" s="79"/>
      <c r="D19" s="134"/>
      <c r="E19" s="134"/>
      <c r="F19" s="134"/>
      <c r="G19" s="135"/>
      <c r="H19" s="135"/>
      <c r="I19" s="136"/>
      <c r="J19" s="137"/>
      <c r="K19" s="137"/>
      <c r="L19" s="136"/>
      <c r="M19" s="136"/>
      <c r="N19" s="138"/>
      <c r="O19" s="137"/>
      <c r="P19" s="138"/>
      <c r="Q19" s="139"/>
      <c r="R19" s="140"/>
      <c r="S19" s="141"/>
    </row>
    <row r="20" spans="2:19" s="80" customFormat="1" ht="30.75" customHeight="1" thickTop="1" x14ac:dyDescent="0.3">
      <c r="B20" s="9" t="s">
        <v>59</v>
      </c>
      <c r="C20" s="10">
        <f>C21+C37+C38+C39+C40+C41+C42+C43+C44+C45+C46</f>
        <v>43320.277476999996</v>
      </c>
      <c r="D20" s="10">
        <f t="shared" ref="D20:M20" si="0">D21+D37+D38+D39+D40+D41+D42+D43+D44+D45+D46</f>
        <v>22935.588118000007</v>
      </c>
      <c r="E20" s="10">
        <f t="shared" si="0"/>
        <v>18263.584632999999</v>
      </c>
      <c r="F20" s="10">
        <f t="shared" si="0"/>
        <v>345.94132499999995</v>
      </c>
      <c r="G20" s="10">
        <f t="shared" si="0"/>
        <v>10815.367134</v>
      </c>
      <c r="H20" s="10">
        <f t="shared" si="0"/>
        <v>0</v>
      </c>
      <c r="I20" s="10">
        <f t="shared" si="0"/>
        <v>7661.9510000000009</v>
      </c>
      <c r="J20" s="10">
        <f t="shared" si="0"/>
        <v>41.546991000000006</v>
      </c>
      <c r="K20" s="10">
        <f t="shared" si="0"/>
        <v>218.19427236999999</v>
      </c>
      <c r="L20" s="10">
        <f t="shared" si="0"/>
        <v>1995.6130160000002</v>
      </c>
      <c r="M20" s="10">
        <f t="shared" si="0"/>
        <v>106.384</v>
      </c>
      <c r="N20" s="81">
        <f>SUM(C20:M20)</f>
        <v>105704.44796637002</v>
      </c>
      <c r="O20" s="82">
        <f>O21+O38+O39+O42+O40</f>
        <v>-15662.334921130001</v>
      </c>
      <c r="P20" s="81">
        <f>N20+O20</f>
        <v>90042.113045240025</v>
      </c>
      <c r="Q20" s="82">
        <f>Q21+Q38+Q39+Q42+Q44</f>
        <v>-3369.4670000000001</v>
      </c>
      <c r="R20" s="83">
        <f>P20+Q20</f>
        <v>86672.646045240021</v>
      </c>
      <c r="S20" s="81">
        <f t="shared" ref="S20:S44" si="1">R20/$R$11*100</f>
        <v>4.9843375723296353</v>
      </c>
    </row>
    <row r="21" spans="2:19" s="84" customFormat="1" ht="18.75" customHeight="1" x14ac:dyDescent="0.3">
      <c r="B21" s="77" t="s">
        <v>60</v>
      </c>
      <c r="C21" s="10">
        <f>C22+C35+C36</f>
        <v>32128.136476999996</v>
      </c>
      <c r="D21" s="10">
        <f>D22+D35+D36</f>
        <v>17310.355467000001</v>
      </c>
      <c r="E21" s="12">
        <f>E22+E35+E36</f>
        <v>18263.584632999999</v>
      </c>
      <c r="F21" s="12">
        <f>F22+F35+F36</f>
        <v>345.90532499999995</v>
      </c>
      <c r="G21" s="12">
        <f>G22+G35+G36</f>
        <v>10497.691134000001</v>
      </c>
      <c r="H21" s="12"/>
      <c r="I21" s="10">
        <f>I22+I35+I36</f>
        <v>2932.5719999999997</v>
      </c>
      <c r="J21" s="10">
        <f>J22+J35+J36</f>
        <v>0</v>
      </c>
      <c r="K21" s="85">
        <f>K22+K35+K36</f>
        <v>218.19427236999999</v>
      </c>
      <c r="L21" s="85">
        <f>L22+L35+L36</f>
        <v>242.81428</v>
      </c>
      <c r="M21" s="85">
        <f>M22+M35+M36</f>
        <v>100.36799999999999</v>
      </c>
      <c r="N21" s="81">
        <f t="shared" ref="N21:N45" si="2">SUM(C21:M21)</f>
        <v>82039.621588370006</v>
      </c>
      <c r="O21" s="10">
        <f>O22+O35+O36</f>
        <v>-3721.2374831299994</v>
      </c>
      <c r="P21" s="85">
        <f>N21+O21</f>
        <v>78318.384105240009</v>
      </c>
      <c r="Q21" s="10">
        <f>Q22+Q35+Q36</f>
        <v>0</v>
      </c>
      <c r="R21" s="86">
        <f t="shared" ref="R21:R43" si="3">P21+Q21</f>
        <v>78318.384105240009</v>
      </c>
      <c r="S21" s="85">
        <f t="shared" si="1"/>
        <v>4.503903853311864</v>
      </c>
    </row>
    <row r="22" spans="2:19" ht="28.5" customHeight="1" x14ac:dyDescent="0.25">
      <c r="B22" s="87" t="s">
        <v>61</v>
      </c>
      <c r="C22" s="88">
        <f>C23+C27+C28+C33+C34</f>
        <v>26809.806476999995</v>
      </c>
      <c r="D22" s="88">
        <f>D23+D27+D28+D33+D34</f>
        <v>13121.34</v>
      </c>
      <c r="E22" s="89">
        <f t="shared" ref="E22:L22" si="4">E23+E27+E28+E33+E34</f>
        <v>0</v>
      </c>
      <c r="F22" s="89">
        <f t="shared" si="4"/>
        <v>0</v>
      </c>
      <c r="G22" s="90">
        <f t="shared" si="4"/>
        <v>1211.029</v>
      </c>
      <c r="H22" s="89">
        <f t="shared" si="4"/>
        <v>0</v>
      </c>
      <c r="I22" s="88">
        <f>I23+I27+I28+I33+I34</f>
        <v>329.82299999999998</v>
      </c>
      <c r="J22" s="91">
        <f t="shared" si="4"/>
        <v>0</v>
      </c>
      <c r="K22" s="91">
        <f t="shared" si="4"/>
        <v>0</v>
      </c>
      <c r="L22" s="91">
        <f t="shared" si="4"/>
        <v>0</v>
      </c>
      <c r="M22" s="91"/>
      <c r="N22" s="81">
        <f t="shared" si="2"/>
        <v>41471.998476999994</v>
      </c>
      <c r="O22" s="91">
        <f>O23+O27+O28+O33+O34</f>
        <v>0</v>
      </c>
      <c r="P22" s="88">
        <f t="shared" ref="P22:P43" si="5">N22+O22</f>
        <v>41471.998476999994</v>
      </c>
      <c r="Q22" s="91">
        <f>Q23+Q27+Q28+Q33+Q34</f>
        <v>0</v>
      </c>
      <c r="R22" s="85">
        <f t="shared" si="3"/>
        <v>41471.998476999994</v>
      </c>
      <c r="S22" s="88">
        <f t="shared" si="1"/>
        <v>2.3849559190867788</v>
      </c>
    </row>
    <row r="23" spans="2:19" ht="33.75" customHeight="1" x14ac:dyDescent="0.3">
      <c r="B23" s="92" t="s">
        <v>62</v>
      </c>
      <c r="C23" s="88">
        <f t="shared" ref="C23:H23" si="6">C24+C25+C26</f>
        <v>2114.1693729999993</v>
      </c>
      <c r="D23" s="88">
        <f>D24+D25+D26</f>
        <v>6562.1490000000003</v>
      </c>
      <c r="E23" s="89">
        <f t="shared" si="6"/>
        <v>0</v>
      </c>
      <c r="F23" s="89">
        <f t="shared" si="6"/>
        <v>0</v>
      </c>
      <c r="G23" s="89">
        <f t="shared" si="6"/>
        <v>0</v>
      </c>
      <c r="H23" s="89">
        <f t="shared" si="6"/>
        <v>0</v>
      </c>
      <c r="I23" s="89">
        <f>I24+I25+I26</f>
        <v>0</v>
      </c>
      <c r="J23" s="91">
        <f>J24+J25+J26</f>
        <v>0</v>
      </c>
      <c r="K23" s="8">
        <f>K24+K25+K26</f>
        <v>0</v>
      </c>
      <c r="L23" s="91">
        <f>L24+L25+L26</f>
        <v>0</v>
      </c>
      <c r="M23" s="91">
        <f>M24+M25+M26</f>
        <v>0</v>
      </c>
      <c r="N23" s="81">
        <f t="shared" si="2"/>
        <v>8676.3183730000001</v>
      </c>
      <c r="O23" s="91">
        <f>O24+O25+O26</f>
        <v>0</v>
      </c>
      <c r="P23" s="88">
        <f t="shared" si="5"/>
        <v>8676.3183730000001</v>
      </c>
      <c r="Q23" s="91">
        <f>Q24+Q25+Q26</f>
        <v>0</v>
      </c>
      <c r="R23" s="85">
        <f t="shared" si="3"/>
        <v>8676.3183730000001</v>
      </c>
      <c r="S23" s="88">
        <f t="shared" si="1"/>
        <v>0.49895441790787276</v>
      </c>
    </row>
    <row r="24" spans="2:19" ht="22.5" customHeight="1" x14ac:dyDescent="0.25">
      <c r="B24" s="93" t="s">
        <v>63</v>
      </c>
      <c r="C24" s="8">
        <v>608.92399999999998</v>
      </c>
      <c r="D24" s="8">
        <v>10.141999999999999</v>
      </c>
      <c r="E24" s="89"/>
      <c r="F24" s="89"/>
      <c r="G24" s="89"/>
      <c r="H24" s="89"/>
      <c r="I24" s="88"/>
      <c r="J24" s="8"/>
      <c r="K24" s="8"/>
      <c r="L24" s="8"/>
      <c r="M24" s="8"/>
      <c r="N24" s="81">
        <f t="shared" si="2"/>
        <v>619.06600000000003</v>
      </c>
      <c r="O24" s="8"/>
      <c r="P24" s="88">
        <f t="shared" si="5"/>
        <v>619.06600000000003</v>
      </c>
      <c r="Q24" s="8"/>
      <c r="R24" s="85">
        <f t="shared" si="3"/>
        <v>619.06600000000003</v>
      </c>
      <c r="S24" s="88">
        <f t="shared" si="1"/>
        <v>3.5601012134107775E-2</v>
      </c>
    </row>
    <row r="25" spans="2:19" ht="30" customHeight="1" x14ac:dyDescent="0.25">
      <c r="B25" s="93" t="s">
        <v>64</v>
      </c>
      <c r="C25" s="8">
        <v>1190.0063729999995</v>
      </c>
      <c r="D25" s="8">
        <v>6550.0650000000005</v>
      </c>
      <c r="E25" s="11"/>
      <c r="F25" s="11"/>
      <c r="G25" s="11"/>
      <c r="H25" s="11"/>
      <c r="I25" s="88"/>
      <c r="J25" s="8"/>
      <c r="K25" s="8"/>
      <c r="L25" s="8"/>
      <c r="M25" s="8"/>
      <c r="N25" s="81">
        <f t="shared" si="2"/>
        <v>7740.0713729999998</v>
      </c>
      <c r="O25" s="8"/>
      <c r="P25" s="88">
        <f t="shared" si="5"/>
        <v>7740.0713729999998</v>
      </c>
      <c r="Q25" s="8"/>
      <c r="R25" s="85">
        <f t="shared" si="3"/>
        <v>7740.0713729999998</v>
      </c>
      <c r="S25" s="88">
        <f t="shared" si="1"/>
        <v>0.44511308143078954</v>
      </c>
    </row>
    <row r="26" spans="2:19" ht="36" customHeight="1" x14ac:dyDescent="0.25">
      <c r="B26" s="94" t="s">
        <v>65</v>
      </c>
      <c r="C26" s="8">
        <v>315.23899999999998</v>
      </c>
      <c r="D26" s="8">
        <v>1.9419999999999999</v>
      </c>
      <c r="E26" s="11"/>
      <c r="F26" s="11"/>
      <c r="G26" s="11"/>
      <c r="H26" s="11"/>
      <c r="I26" s="88"/>
      <c r="J26" s="8"/>
      <c r="K26" s="8"/>
      <c r="L26" s="8"/>
      <c r="M26" s="8"/>
      <c r="N26" s="81">
        <f t="shared" si="2"/>
        <v>317.18099999999998</v>
      </c>
      <c r="O26" s="8"/>
      <c r="P26" s="88">
        <f t="shared" si="5"/>
        <v>317.18099999999998</v>
      </c>
      <c r="Q26" s="8"/>
      <c r="R26" s="85">
        <f t="shared" si="3"/>
        <v>317.18099999999998</v>
      </c>
      <c r="S26" s="88">
        <f t="shared" si="1"/>
        <v>1.8240324342975445E-2</v>
      </c>
    </row>
    <row r="27" spans="2:19" ht="23.25" customHeight="1" x14ac:dyDescent="0.3">
      <c r="B27" s="92" t="s">
        <v>66</v>
      </c>
      <c r="C27" s="8">
        <v>0.36699999999999999</v>
      </c>
      <c r="D27" s="8">
        <v>1612.3630000000001</v>
      </c>
      <c r="E27" s="89"/>
      <c r="F27" s="89"/>
      <c r="G27" s="89"/>
      <c r="H27" s="89"/>
      <c r="I27" s="88"/>
      <c r="J27" s="8"/>
      <c r="K27" s="8"/>
      <c r="L27" s="8"/>
      <c r="M27" s="8"/>
      <c r="N27" s="81">
        <f t="shared" si="2"/>
        <v>1612.73</v>
      </c>
      <c r="O27" s="8"/>
      <c r="P27" s="88">
        <f t="shared" si="5"/>
        <v>1612.73</v>
      </c>
      <c r="Q27" s="8"/>
      <c r="R27" s="85">
        <f t="shared" si="3"/>
        <v>1612.73</v>
      </c>
      <c r="S27" s="88">
        <f t="shared" si="1"/>
        <v>9.2744263614928976E-2</v>
      </c>
    </row>
    <row r="28" spans="2:19" ht="36.75" customHeight="1" x14ac:dyDescent="0.25">
      <c r="B28" s="95" t="s">
        <v>67</v>
      </c>
      <c r="C28" s="96">
        <f>SUM(C29:C32)</f>
        <v>24444.836103999998</v>
      </c>
      <c r="D28" s="96">
        <f>D29+D30+D31+D32</f>
        <v>4818.576</v>
      </c>
      <c r="E28" s="11">
        <f t="shared" ref="E28:M28" si="7">E29+E30+E31+E32</f>
        <v>0</v>
      </c>
      <c r="F28" s="11">
        <f t="shared" si="7"/>
        <v>0</v>
      </c>
      <c r="G28" s="97">
        <f t="shared" si="7"/>
        <v>1211.029</v>
      </c>
      <c r="H28" s="11">
        <f t="shared" si="7"/>
        <v>0</v>
      </c>
      <c r="I28" s="96">
        <f>I29+I30+I31+I32</f>
        <v>66.56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8">
        <f t="shared" si="7"/>
        <v>0</v>
      </c>
      <c r="N28" s="81">
        <f t="shared" si="2"/>
        <v>30541.001103999999</v>
      </c>
      <c r="O28" s="8">
        <f>O29+O30+O31</f>
        <v>0</v>
      </c>
      <c r="P28" s="88">
        <f t="shared" si="5"/>
        <v>30541.001103999999</v>
      </c>
      <c r="Q28" s="8">
        <f>Q29+Q30+Q31</f>
        <v>0</v>
      </c>
      <c r="R28" s="85">
        <f t="shared" si="3"/>
        <v>30541.001103999999</v>
      </c>
      <c r="S28" s="88">
        <f>R28/$R$11*100</f>
        <v>1.7563402785669102</v>
      </c>
    </row>
    <row r="29" spans="2:19" ht="25.5" customHeight="1" x14ac:dyDescent="0.25">
      <c r="B29" s="93" t="s">
        <v>68</v>
      </c>
      <c r="C29" s="8">
        <v>16315.998</v>
      </c>
      <c r="D29" s="8">
        <v>4019.4659999999999</v>
      </c>
      <c r="E29" s="89"/>
      <c r="F29" s="89"/>
      <c r="G29" s="89"/>
      <c r="H29" s="89"/>
      <c r="I29" s="88"/>
      <c r="J29" s="8"/>
      <c r="K29" s="8"/>
      <c r="L29" s="8"/>
      <c r="M29" s="8"/>
      <c r="N29" s="81">
        <f t="shared" si="2"/>
        <v>20335.464</v>
      </c>
      <c r="O29" s="8"/>
      <c r="P29" s="88">
        <f t="shared" si="5"/>
        <v>20335.464</v>
      </c>
      <c r="Q29" s="8"/>
      <c r="R29" s="85">
        <f t="shared" si="3"/>
        <v>20335.464</v>
      </c>
      <c r="S29" s="88">
        <f>R29/$R$11*100</f>
        <v>1.1694441313474035</v>
      </c>
    </row>
    <row r="30" spans="2:19" ht="20.25" customHeight="1" x14ac:dyDescent="0.25">
      <c r="B30" s="93" t="s">
        <v>69</v>
      </c>
      <c r="C30" s="8">
        <v>6257.3649999999998</v>
      </c>
      <c r="D30" s="8"/>
      <c r="E30" s="11"/>
      <c r="F30" s="11"/>
      <c r="G30" s="11"/>
      <c r="H30" s="11"/>
      <c r="I30" s="11"/>
      <c r="J30" s="8"/>
      <c r="K30" s="8"/>
      <c r="L30" s="8"/>
      <c r="M30" s="8"/>
      <c r="N30" s="81">
        <f t="shared" si="2"/>
        <v>6257.3649999999998</v>
      </c>
      <c r="O30" s="8"/>
      <c r="P30" s="88">
        <f t="shared" si="5"/>
        <v>6257.3649999999998</v>
      </c>
      <c r="Q30" s="8"/>
      <c r="R30" s="85">
        <f t="shared" si="3"/>
        <v>6257.3649999999998</v>
      </c>
      <c r="S30" s="88">
        <f>R30/$R$11*100</f>
        <v>0.35984616711714301</v>
      </c>
    </row>
    <row r="31" spans="2:19" s="98" customFormat="1" ht="36.75" customHeight="1" x14ac:dyDescent="0.25">
      <c r="B31" s="99" t="s">
        <v>70</v>
      </c>
      <c r="C31" s="8">
        <v>985.22010399999999</v>
      </c>
      <c r="D31" s="8">
        <v>45.182000000000002</v>
      </c>
      <c r="E31" s="11"/>
      <c r="F31" s="11">
        <v>0</v>
      </c>
      <c r="G31" s="11">
        <v>1211.029</v>
      </c>
      <c r="H31" s="11"/>
      <c r="I31" s="8">
        <v>0</v>
      </c>
      <c r="J31" s="8"/>
      <c r="K31" s="8"/>
      <c r="L31" s="8"/>
      <c r="M31" s="8"/>
      <c r="N31" s="81">
        <f t="shared" si="2"/>
        <v>2241.4311040000002</v>
      </c>
      <c r="O31" s="8"/>
      <c r="P31" s="88">
        <f t="shared" si="5"/>
        <v>2241.4311040000002</v>
      </c>
      <c r="Q31" s="8"/>
      <c r="R31" s="85">
        <f t="shared" si="3"/>
        <v>2241.4311040000002</v>
      </c>
      <c r="S31" s="88">
        <f t="shared" si="1"/>
        <v>0.12889936764621313</v>
      </c>
    </row>
    <row r="32" spans="2:19" ht="58.5" customHeight="1" x14ac:dyDescent="0.25">
      <c r="B32" s="99" t="s">
        <v>71</v>
      </c>
      <c r="C32" s="8">
        <v>886.25300000000004</v>
      </c>
      <c r="D32" s="8">
        <v>753.928</v>
      </c>
      <c r="E32" s="11"/>
      <c r="F32" s="11"/>
      <c r="G32" s="11"/>
      <c r="H32" s="11"/>
      <c r="I32" s="8">
        <v>66.56</v>
      </c>
      <c r="J32" s="100"/>
      <c r="K32" s="8"/>
      <c r="L32" s="8"/>
      <c r="M32" s="8"/>
      <c r="N32" s="81">
        <f t="shared" si="2"/>
        <v>1706.741</v>
      </c>
      <c r="O32" s="8"/>
      <c r="P32" s="88">
        <f t="shared" si="5"/>
        <v>1706.741</v>
      </c>
      <c r="Q32" s="8"/>
      <c r="R32" s="85">
        <f t="shared" si="3"/>
        <v>1706.741</v>
      </c>
      <c r="S32" s="88">
        <f t="shared" si="1"/>
        <v>9.8150612456150435E-2</v>
      </c>
    </row>
    <row r="33" spans="2:19" ht="36" customHeight="1" x14ac:dyDescent="0.25">
      <c r="B33" s="95" t="s">
        <v>72</v>
      </c>
      <c r="C33" s="8">
        <v>249.155</v>
      </c>
      <c r="D33" s="8">
        <v>0</v>
      </c>
      <c r="E33" s="11"/>
      <c r="F33" s="11"/>
      <c r="G33" s="11"/>
      <c r="H33" s="11"/>
      <c r="I33" s="8">
        <v>0</v>
      </c>
      <c r="J33" s="8"/>
      <c r="K33" s="8"/>
      <c r="L33" s="8"/>
      <c r="M33" s="8"/>
      <c r="N33" s="81">
        <f t="shared" si="2"/>
        <v>249.155</v>
      </c>
      <c r="O33" s="8"/>
      <c r="P33" s="88">
        <f t="shared" si="5"/>
        <v>249.155</v>
      </c>
      <c r="Q33" s="8"/>
      <c r="R33" s="85">
        <f t="shared" si="3"/>
        <v>249.155</v>
      </c>
      <c r="S33" s="88">
        <f t="shared" si="1"/>
        <v>1.4328311001207662E-2</v>
      </c>
    </row>
    <row r="34" spans="2:19" ht="28.2" customHeight="1" x14ac:dyDescent="0.25">
      <c r="B34" s="101" t="s">
        <v>73</v>
      </c>
      <c r="C34" s="8">
        <v>1.2789999999999999</v>
      </c>
      <c r="D34" s="8">
        <v>128.25200000000001</v>
      </c>
      <c r="E34" s="11"/>
      <c r="F34" s="11"/>
      <c r="G34" s="11"/>
      <c r="H34" s="11"/>
      <c r="I34" s="8">
        <v>263.26299999999998</v>
      </c>
      <c r="J34" s="8"/>
      <c r="K34" s="8"/>
      <c r="L34" s="8"/>
      <c r="M34" s="8"/>
      <c r="N34" s="81">
        <f t="shared" si="2"/>
        <v>392.79399999999998</v>
      </c>
      <c r="O34" s="8"/>
      <c r="P34" s="88">
        <f t="shared" si="5"/>
        <v>392.79399999999998</v>
      </c>
      <c r="Q34" s="8"/>
      <c r="R34" s="85">
        <f t="shared" si="3"/>
        <v>392.79399999999998</v>
      </c>
      <c r="S34" s="88">
        <f t="shared" si="1"/>
        <v>2.258864799585945E-2</v>
      </c>
    </row>
    <row r="35" spans="2:19" ht="24" customHeight="1" x14ac:dyDescent="0.25">
      <c r="B35" s="102" t="s">
        <v>74</v>
      </c>
      <c r="C35" s="8">
        <v>2392.0610000000001</v>
      </c>
      <c r="D35" s="8"/>
      <c r="E35" s="11">
        <v>18251.727632999999</v>
      </c>
      <c r="F35" s="11">
        <v>344.69532499999997</v>
      </c>
      <c r="G35" s="11">
        <v>9275.1041339999992</v>
      </c>
      <c r="H35" s="11"/>
      <c r="I35" s="8">
        <v>0.28799999999999998</v>
      </c>
      <c r="J35" s="8"/>
      <c r="K35" s="8"/>
      <c r="L35" s="8"/>
      <c r="M35" s="8"/>
      <c r="N35" s="81">
        <f>SUM(C35:M35)</f>
        <v>30263.876091999999</v>
      </c>
      <c r="O35" s="103">
        <v>-32.882819999999995</v>
      </c>
      <c r="P35" s="88">
        <f t="shared" si="5"/>
        <v>30230.993272</v>
      </c>
      <c r="Q35" s="8"/>
      <c r="R35" s="85">
        <f t="shared" si="3"/>
        <v>30230.993272</v>
      </c>
      <c r="S35" s="88">
        <f>R35/$R$11*100</f>
        <v>1.7385124660417504</v>
      </c>
    </row>
    <row r="36" spans="2:19" ht="23.4" customHeight="1" x14ac:dyDescent="0.25">
      <c r="B36" s="104" t="s">
        <v>75</v>
      </c>
      <c r="C36" s="8">
        <v>2926.2689999999998</v>
      </c>
      <c r="D36" s="8">
        <v>4189.0154670000002</v>
      </c>
      <c r="E36" s="8">
        <v>11.856999999999999</v>
      </c>
      <c r="F36" s="8">
        <v>1.21</v>
      </c>
      <c r="G36" s="8">
        <v>11.558</v>
      </c>
      <c r="H36" s="11"/>
      <c r="I36" s="8">
        <v>2602.4609999999998</v>
      </c>
      <c r="J36" s="8"/>
      <c r="K36" s="8">
        <v>218.19427236999999</v>
      </c>
      <c r="L36" s="8">
        <v>242.81428</v>
      </c>
      <c r="M36" s="8">
        <v>100.36799999999999</v>
      </c>
      <c r="N36" s="81">
        <f t="shared" si="2"/>
        <v>10303.747019369999</v>
      </c>
      <c r="O36" s="103">
        <v>-3688.3546631299996</v>
      </c>
      <c r="P36" s="88">
        <f t="shared" si="5"/>
        <v>6615.3923562399996</v>
      </c>
      <c r="Q36" s="8"/>
      <c r="R36" s="85">
        <f t="shared" si="3"/>
        <v>6615.3923562399996</v>
      </c>
      <c r="S36" s="88">
        <f t="shared" si="1"/>
        <v>0.38043546818333429</v>
      </c>
    </row>
    <row r="37" spans="2:19" ht="17.399999999999999" customHeight="1" x14ac:dyDescent="0.25">
      <c r="B37" s="105" t="s">
        <v>76</v>
      </c>
      <c r="C37" s="8"/>
      <c r="D37" s="8"/>
      <c r="E37" s="8"/>
      <c r="F37" s="8"/>
      <c r="G37" s="8"/>
      <c r="H37" s="11"/>
      <c r="I37" s="8"/>
      <c r="J37" s="8"/>
      <c r="K37" s="8"/>
      <c r="L37" s="8"/>
      <c r="M37" s="8"/>
      <c r="N37" s="81">
        <f>SUM(C37:M37)</f>
        <v>0</v>
      </c>
      <c r="O37" s="103"/>
      <c r="P37" s="88">
        <f>N37+O37</f>
        <v>0</v>
      </c>
      <c r="Q37" s="8"/>
      <c r="R37" s="85">
        <f>P37+Q37</f>
        <v>0</v>
      </c>
      <c r="S37" s="88">
        <f>R37/$R$11*100</f>
        <v>0</v>
      </c>
    </row>
    <row r="38" spans="2:19" ht="21.6" customHeight="1" x14ac:dyDescent="0.25">
      <c r="B38" s="106" t="s">
        <v>77</v>
      </c>
      <c r="C38" s="8"/>
      <c r="D38" s="8">
        <v>5403.8509910000002</v>
      </c>
      <c r="E38" s="11">
        <v>0</v>
      </c>
      <c r="F38" s="11">
        <v>0</v>
      </c>
      <c r="G38" s="11">
        <v>317.67599999999999</v>
      </c>
      <c r="H38" s="11"/>
      <c r="I38" s="8">
        <v>4442.759</v>
      </c>
      <c r="J38" s="8">
        <v>24.012710999999999</v>
      </c>
      <c r="K38" s="8"/>
      <c r="L38" s="8">
        <v>1752.7987360000002</v>
      </c>
      <c r="M38" s="14"/>
      <c r="N38" s="81">
        <f t="shared" si="2"/>
        <v>11941.097438000001</v>
      </c>
      <c r="O38" s="96">
        <f>-N38</f>
        <v>-11941.097438000001</v>
      </c>
      <c r="P38" s="88">
        <f t="shared" si="5"/>
        <v>0</v>
      </c>
      <c r="Q38" s="8"/>
      <c r="R38" s="85">
        <f t="shared" si="3"/>
        <v>0</v>
      </c>
      <c r="S38" s="88">
        <f t="shared" si="1"/>
        <v>0</v>
      </c>
    </row>
    <row r="39" spans="2:19" ht="23.25" customHeight="1" x14ac:dyDescent="0.25">
      <c r="B39" s="107" t="s">
        <v>78</v>
      </c>
      <c r="C39" s="8">
        <v>23.457999999999998</v>
      </c>
      <c r="D39" s="8">
        <v>63.561999999999998</v>
      </c>
      <c r="E39" s="11"/>
      <c r="F39" s="11"/>
      <c r="G39" s="11"/>
      <c r="H39" s="11"/>
      <c r="I39" s="8">
        <v>80.962000000000003</v>
      </c>
      <c r="J39" s="108"/>
      <c r="K39" s="8"/>
      <c r="L39" s="8"/>
      <c r="M39" s="8"/>
      <c r="N39" s="81">
        <f t="shared" si="2"/>
        <v>167.982</v>
      </c>
      <c r="O39" s="8">
        <v>0</v>
      </c>
      <c r="P39" s="88">
        <f t="shared" si="5"/>
        <v>167.982</v>
      </c>
      <c r="Q39" s="8"/>
      <c r="R39" s="85">
        <f t="shared" si="3"/>
        <v>167.982</v>
      </c>
      <c r="S39" s="88">
        <f t="shared" si="1"/>
        <v>9.6602449824601758E-3</v>
      </c>
    </row>
    <row r="40" spans="2:19" ht="21" customHeight="1" x14ac:dyDescent="0.3">
      <c r="B40" s="58" t="s">
        <v>79</v>
      </c>
      <c r="C40" s="8"/>
      <c r="D40" s="8">
        <v>3.7786E-2</v>
      </c>
      <c r="E40" s="8"/>
      <c r="F40" s="8"/>
      <c r="G40" s="8">
        <v>0</v>
      </c>
      <c r="H40" s="8"/>
      <c r="I40" s="8"/>
      <c r="J40" s="8"/>
      <c r="K40" s="8"/>
      <c r="L40" s="8">
        <v>0</v>
      </c>
      <c r="M40" s="8"/>
      <c r="N40" s="81">
        <f t="shared" si="2"/>
        <v>3.7786E-2</v>
      </c>
      <c r="O40" s="96"/>
      <c r="P40" s="88">
        <f t="shared" si="5"/>
        <v>3.7786E-2</v>
      </c>
      <c r="Q40" s="8"/>
      <c r="R40" s="85">
        <f t="shared" si="3"/>
        <v>3.7786E-2</v>
      </c>
      <c r="S40" s="88">
        <f t="shared" si="1"/>
        <v>2.1729829202369317E-6</v>
      </c>
    </row>
    <row r="41" spans="2:19" ht="33" customHeight="1" x14ac:dyDescent="0.25">
      <c r="B41" s="109" t="s">
        <v>80</v>
      </c>
      <c r="C41" s="8">
        <v>2700.902</v>
      </c>
      <c r="D41" s="8">
        <v>34.258000000000003</v>
      </c>
      <c r="E41" s="8">
        <v>0</v>
      </c>
      <c r="F41" s="8">
        <v>0</v>
      </c>
      <c r="G41" s="8">
        <v>0</v>
      </c>
      <c r="H41" s="8"/>
      <c r="I41" s="8">
        <v>62.314000000000007</v>
      </c>
      <c r="J41" s="8">
        <v>0.285916</v>
      </c>
      <c r="K41" s="8"/>
      <c r="L41" s="8"/>
      <c r="M41" s="8"/>
      <c r="N41" s="81">
        <f t="shared" si="2"/>
        <v>2797.7599159999995</v>
      </c>
      <c r="O41" s="8"/>
      <c r="P41" s="88">
        <f t="shared" si="5"/>
        <v>2797.7599159999995</v>
      </c>
      <c r="Q41" s="8"/>
      <c r="R41" s="85">
        <f t="shared" si="3"/>
        <v>2797.7599159999995</v>
      </c>
      <c r="S41" s="88">
        <f t="shared" si="1"/>
        <v>0.16089251342802918</v>
      </c>
    </row>
    <row r="42" spans="2:19" ht="24" customHeight="1" x14ac:dyDescent="0.3">
      <c r="B42" s="58" t="s">
        <v>81</v>
      </c>
      <c r="C42" s="8">
        <v>3363.451</v>
      </c>
      <c r="D42" s="8"/>
      <c r="E42" s="8"/>
      <c r="F42" s="8"/>
      <c r="G42" s="8"/>
      <c r="H42" s="8"/>
      <c r="I42" s="8">
        <v>0</v>
      </c>
      <c r="J42" s="8"/>
      <c r="K42" s="8"/>
      <c r="L42" s="8"/>
      <c r="M42" s="8">
        <v>6.016</v>
      </c>
      <c r="N42" s="81">
        <f>SUM(C42:M42)</f>
        <v>3369.4670000000001</v>
      </c>
      <c r="O42" s="8"/>
      <c r="P42" s="88">
        <f t="shared" si="5"/>
        <v>3369.4670000000001</v>
      </c>
      <c r="Q42" s="8">
        <f>-P42</f>
        <v>-3369.4670000000001</v>
      </c>
      <c r="R42" s="110">
        <f t="shared" si="3"/>
        <v>0</v>
      </c>
      <c r="S42" s="88">
        <f t="shared" si="1"/>
        <v>0</v>
      </c>
    </row>
    <row r="43" spans="2:19" ht="22.95" customHeight="1" x14ac:dyDescent="0.3">
      <c r="B43" s="111" t="s">
        <v>82</v>
      </c>
      <c r="C43" s="8">
        <v>-35.981000000000002</v>
      </c>
      <c r="D43" s="8">
        <v>3.9E-2</v>
      </c>
      <c r="E43" s="8"/>
      <c r="F43" s="8"/>
      <c r="G43" s="8"/>
      <c r="H43" s="8"/>
      <c r="I43" s="8">
        <v>0</v>
      </c>
      <c r="J43" s="8"/>
      <c r="K43" s="8"/>
      <c r="L43" s="8"/>
      <c r="M43" s="8"/>
      <c r="N43" s="81">
        <f t="shared" si="2"/>
        <v>-35.942</v>
      </c>
      <c r="O43" s="8"/>
      <c r="P43" s="88">
        <f t="shared" si="5"/>
        <v>-35.942</v>
      </c>
      <c r="Q43" s="8"/>
      <c r="R43" s="110">
        <f t="shared" si="3"/>
        <v>-35.942</v>
      </c>
      <c r="S43" s="88">
        <f t="shared" si="1"/>
        <v>-2.0669388694001954E-3</v>
      </c>
    </row>
    <row r="44" spans="2:19" ht="26.4" customHeight="1" x14ac:dyDescent="0.3">
      <c r="B44" s="111" t="s">
        <v>83</v>
      </c>
      <c r="C44" s="8">
        <v>122.889</v>
      </c>
      <c r="D44" s="8">
        <v>14.287000000000001</v>
      </c>
      <c r="E44" s="8">
        <v>0</v>
      </c>
      <c r="F44" s="8">
        <v>0</v>
      </c>
      <c r="G44" s="8"/>
      <c r="H44" s="8"/>
      <c r="I44" s="8">
        <v>130.815</v>
      </c>
      <c r="J44" s="8"/>
      <c r="K44" s="8"/>
      <c r="L44" s="8"/>
      <c r="M44" s="8"/>
      <c r="N44" s="81">
        <f t="shared" si="2"/>
        <v>267.99099999999999</v>
      </c>
      <c r="O44" s="8"/>
      <c r="P44" s="88">
        <f>N44+O44</f>
        <v>267.99099999999999</v>
      </c>
      <c r="Q44" s="8"/>
      <c r="R44" s="110">
        <f>P44+Q44</f>
        <v>267.99099999999999</v>
      </c>
      <c r="S44" s="88">
        <f t="shared" si="1"/>
        <v>1.5411524526999827E-2</v>
      </c>
    </row>
    <row r="45" spans="2:19" ht="51.6" customHeight="1" x14ac:dyDescent="0.3">
      <c r="B45" s="111" t="s">
        <v>84</v>
      </c>
      <c r="C45" s="8">
        <v>4584.6380000000008</v>
      </c>
      <c r="D45" s="8">
        <v>109.197874</v>
      </c>
      <c r="E45" s="112">
        <v>0</v>
      </c>
      <c r="F45" s="8">
        <v>0</v>
      </c>
      <c r="G45" s="8">
        <v>0</v>
      </c>
      <c r="H45" s="8"/>
      <c r="I45" s="8">
        <v>12.52900000000011</v>
      </c>
      <c r="J45" s="8">
        <v>17.248364000000002</v>
      </c>
      <c r="K45" s="8"/>
      <c r="L45" s="8"/>
      <c r="M45" s="8"/>
      <c r="N45" s="81">
        <f t="shared" si="2"/>
        <v>4723.6132380000017</v>
      </c>
      <c r="O45" s="8"/>
      <c r="P45" s="88">
        <f>N45+O45</f>
        <v>4723.6132380000017</v>
      </c>
      <c r="Q45" s="8"/>
      <c r="R45" s="110">
        <f>P45+Q45</f>
        <v>4723.6132380000017</v>
      </c>
      <c r="S45" s="88">
        <f>R45/$R$11*100</f>
        <v>0.27164375398240281</v>
      </c>
    </row>
    <row r="46" spans="2:19" ht="36" customHeight="1" x14ac:dyDescent="0.25">
      <c r="B46" s="113" t="s">
        <v>85</v>
      </c>
      <c r="C46" s="8">
        <v>432.78400000000005</v>
      </c>
      <c r="D46" s="8"/>
      <c r="E46" s="8">
        <v>0</v>
      </c>
      <c r="F46" s="8">
        <v>3.5999999999999997E-2</v>
      </c>
      <c r="G46" s="8">
        <v>0</v>
      </c>
      <c r="H46" s="114"/>
      <c r="I46" s="114"/>
      <c r="J46" s="114"/>
      <c r="K46" s="114"/>
      <c r="L46" s="114"/>
      <c r="M46" s="114"/>
      <c r="N46" s="81">
        <f>SUM(C46:M46)</f>
        <v>432.82000000000005</v>
      </c>
      <c r="O46" s="8"/>
      <c r="P46" s="88">
        <f>N46+O46</f>
        <v>432.82000000000005</v>
      </c>
      <c r="Q46" s="8"/>
      <c r="R46" s="110">
        <f>P46+Q46</f>
        <v>432.82000000000005</v>
      </c>
      <c r="S46" s="88">
        <f>R46/$R$11*100</f>
        <v>2.4890447984357932E-2</v>
      </c>
    </row>
    <row r="47" spans="2:19" ht="36" customHeight="1" x14ac:dyDescent="0.25">
      <c r="B47" s="113"/>
      <c r="C47" s="8"/>
      <c r="D47" s="8"/>
      <c r="E47" s="8"/>
      <c r="F47" s="8"/>
      <c r="G47" s="8"/>
      <c r="H47" s="114"/>
      <c r="I47" s="114"/>
      <c r="J47" s="114"/>
      <c r="K47" s="114"/>
      <c r="L47" s="114"/>
      <c r="M47" s="114"/>
      <c r="N47" s="81"/>
      <c r="O47" s="8"/>
      <c r="P47" s="88"/>
      <c r="Q47" s="8"/>
      <c r="R47" s="110"/>
      <c r="S47" s="88"/>
    </row>
    <row r="48" spans="2:19" s="84" customFormat="1" ht="30.75" customHeight="1" x14ac:dyDescent="0.3">
      <c r="B48" s="9" t="s">
        <v>86</v>
      </c>
      <c r="C48" s="10">
        <f>C49+C63+C66+C69</f>
        <v>66625.815999999992</v>
      </c>
      <c r="D48" s="10">
        <f t="shared" ref="D48:M48" si="8">D49+D63+D66+D69+D70</f>
        <v>20529.622915</v>
      </c>
      <c r="E48" s="10">
        <f t="shared" si="8"/>
        <v>23293.539633</v>
      </c>
      <c r="F48" s="10">
        <f t="shared" si="8"/>
        <v>363.28610000000003</v>
      </c>
      <c r="G48" s="10">
        <f t="shared" si="8"/>
        <v>12348.935133999999</v>
      </c>
      <c r="H48" s="10">
        <f t="shared" si="8"/>
        <v>0</v>
      </c>
      <c r="I48" s="10">
        <f t="shared" si="8"/>
        <v>6825.5950000000012</v>
      </c>
      <c r="J48" s="10">
        <f t="shared" si="8"/>
        <v>19.230975000000001</v>
      </c>
      <c r="K48" s="10">
        <f t="shared" si="8"/>
        <v>184.554</v>
      </c>
      <c r="L48" s="85">
        <f t="shared" si="8"/>
        <v>1965.2735500000001</v>
      </c>
      <c r="M48" s="85">
        <f t="shared" si="8"/>
        <v>826.28199999999993</v>
      </c>
      <c r="N48" s="85">
        <f>SUM(C48:M48)</f>
        <v>132982.13530699999</v>
      </c>
      <c r="O48" s="10">
        <f>O49+O63+O66+O69+O70</f>
        <v>-15662.334921129999</v>
      </c>
      <c r="P48" s="85">
        <f t="shared" ref="P48:P69" si="9">N48+O48</f>
        <v>117319.80038587</v>
      </c>
      <c r="Q48" s="10">
        <f>Q49+Q63+Q66+Q69+Q70</f>
        <v>-1659.8696999999997</v>
      </c>
      <c r="R48" s="86">
        <f t="shared" ref="R48:R69" si="10">P48+Q48</f>
        <v>115659.93068587</v>
      </c>
      <c r="S48" s="85">
        <f>R48/$R$11*100</f>
        <v>6.6513273153068031</v>
      </c>
    </row>
    <row r="49" spans="1:19" ht="20.100000000000001" customHeight="1" x14ac:dyDescent="0.3">
      <c r="B49" s="115" t="s">
        <v>87</v>
      </c>
      <c r="C49" s="10">
        <f>SUM(C50:C62)</f>
        <v>60658.004000000001</v>
      </c>
      <c r="D49" s="10">
        <f>SUM(D50:D62)</f>
        <v>16354.450394000001</v>
      </c>
      <c r="E49" s="10">
        <f t="shared" ref="E49:K49" si="11">SUM(E50:E62)</f>
        <v>23295.651632999998</v>
      </c>
      <c r="F49" s="10">
        <f>SUM(F50:F62)</f>
        <v>366.85332500000004</v>
      </c>
      <c r="G49" s="10">
        <f>SUM(G50:G62)</f>
        <v>12367.287134</v>
      </c>
      <c r="H49" s="10">
        <f t="shared" si="11"/>
        <v>0</v>
      </c>
      <c r="I49" s="10">
        <f>SUM(I50:I62)</f>
        <v>6676.0880000000006</v>
      </c>
      <c r="J49" s="10">
        <f t="shared" si="11"/>
        <v>19.237499</v>
      </c>
      <c r="K49" s="10">
        <f t="shared" si="11"/>
        <v>184.554</v>
      </c>
      <c r="L49" s="10">
        <f>SUM(L50:L62)</f>
        <v>633.81040000000007</v>
      </c>
      <c r="M49" s="10">
        <f>SUM(M50:M62)</f>
        <v>24.818000000000001</v>
      </c>
      <c r="N49" s="85">
        <f>SUM(C49:M49)</f>
        <v>120580.75438500001</v>
      </c>
      <c r="O49" s="10">
        <f>SUM(O50:O62)</f>
        <v>-15642.97493113</v>
      </c>
      <c r="P49" s="88">
        <f t="shared" si="9"/>
        <v>104937.77945387001</v>
      </c>
      <c r="Q49" s="10">
        <f>SUM(Q50:Q62)</f>
        <v>-532.50699999999995</v>
      </c>
      <c r="R49" s="110">
        <f t="shared" si="10"/>
        <v>104405.27245387001</v>
      </c>
      <c r="S49" s="88">
        <f>R49/$R$11*100</f>
        <v>6.0040987091764917</v>
      </c>
    </row>
    <row r="50" spans="1:19" ht="23.25" customHeight="1" x14ac:dyDescent="0.25">
      <c r="A50" s="116"/>
      <c r="B50" s="117" t="s">
        <v>88</v>
      </c>
      <c r="C50" s="118">
        <v>12824.156999999999</v>
      </c>
      <c r="D50" s="13">
        <v>7095.9696000000004</v>
      </c>
      <c r="E50" s="89">
        <v>77.126999999999995</v>
      </c>
      <c r="F50" s="89">
        <v>32.482999999999997</v>
      </c>
      <c r="G50" s="89">
        <v>74.962999999999994</v>
      </c>
      <c r="H50" s="89"/>
      <c r="I50" s="91">
        <v>3935.8090000000002</v>
      </c>
      <c r="J50" s="13"/>
      <c r="K50" s="91"/>
      <c r="L50" s="13">
        <v>146.99764999999999</v>
      </c>
      <c r="M50" s="13">
        <v>1.23</v>
      </c>
      <c r="N50" s="85">
        <f>SUM(C50:M50)</f>
        <v>24188.736250000002</v>
      </c>
      <c r="O50" s="14"/>
      <c r="P50" s="88">
        <f t="shared" si="9"/>
        <v>24188.736250000002</v>
      </c>
      <c r="Q50" s="14"/>
      <c r="R50" s="110">
        <f t="shared" si="10"/>
        <v>24188.736250000002</v>
      </c>
      <c r="S50" s="88">
        <f>R50/$R$11*100</f>
        <v>1.3910366467306918</v>
      </c>
    </row>
    <row r="51" spans="1:19" ht="23.25" customHeight="1" x14ac:dyDescent="0.25">
      <c r="A51" s="116"/>
      <c r="B51" s="117" t="s">
        <v>89</v>
      </c>
      <c r="C51" s="13">
        <v>2024.1790000000001</v>
      </c>
      <c r="D51" s="13">
        <v>5018.4572860000007</v>
      </c>
      <c r="E51" s="89">
        <v>117.15300000000001</v>
      </c>
      <c r="F51" s="89">
        <v>6.0640000000000001</v>
      </c>
      <c r="G51" s="119">
        <v>9098.2900000000009</v>
      </c>
      <c r="H51" s="89">
        <v>0</v>
      </c>
      <c r="I51" s="91">
        <v>1677.845</v>
      </c>
      <c r="J51" s="91"/>
      <c r="K51" s="91">
        <v>3.7349999999999999</v>
      </c>
      <c r="L51" s="91">
        <v>194.06789000000001</v>
      </c>
      <c r="M51" s="91">
        <v>18.346</v>
      </c>
      <c r="N51" s="85">
        <f>SUM(C51:M51)</f>
        <v>18158.137176000004</v>
      </c>
      <c r="O51" s="96">
        <v>-3768.7440399999996</v>
      </c>
      <c r="P51" s="88">
        <f t="shared" si="9"/>
        <v>14389.393136000004</v>
      </c>
      <c r="Q51" s="14"/>
      <c r="R51" s="110">
        <f t="shared" si="10"/>
        <v>14389.393136000004</v>
      </c>
      <c r="S51" s="88">
        <f>R51/$R$11*100</f>
        <v>0.82749974903674772</v>
      </c>
    </row>
    <row r="52" spans="1:19" ht="17.25" customHeight="1" x14ac:dyDescent="0.25">
      <c r="A52" s="116"/>
      <c r="B52" s="117" t="s">
        <v>90</v>
      </c>
      <c r="C52" s="13">
        <v>6278.0820000000003</v>
      </c>
      <c r="D52" s="13">
        <v>185.09651399999998</v>
      </c>
      <c r="E52" s="89">
        <v>10.319000000000001</v>
      </c>
      <c r="F52" s="89">
        <v>0.45800000000000002</v>
      </c>
      <c r="G52" s="89">
        <v>9.07</v>
      </c>
      <c r="H52" s="89">
        <v>0</v>
      </c>
      <c r="I52" s="91">
        <v>0</v>
      </c>
      <c r="J52" s="91">
        <v>0</v>
      </c>
      <c r="K52" s="13">
        <v>180.81899999999999</v>
      </c>
      <c r="L52" s="91">
        <v>0.80576000000000003</v>
      </c>
      <c r="M52" s="91"/>
      <c r="N52" s="85">
        <f t="shared" ref="N52:N70" si="12">SUM(C52:M52)</f>
        <v>6664.6502740000005</v>
      </c>
      <c r="O52" s="96">
        <v>-2.6473831299999997</v>
      </c>
      <c r="P52" s="88">
        <f t="shared" si="9"/>
        <v>6662.0028908700006</v>
      </c>
      <c r="Q52" s="14"/>
      <c r="R52" s="110">
        <f>P52+Q52</f>
        <v>6662.0028908700006</v>
      </c>
      <c r="S52" s="88">
        <f t="shared" ref="S52:S69" si="13">R52/$R$11*100</f>
        <v>0.38311592908562891</v>
      </c>
    </row>
    <row r="53" spans="1:19" ht="18.75" customHeight="1" x14ac:dyDescent="0.25">
      <c r="A53" s="116"/>
      <c r="B53" s="117" t="s">
        <v>91</v>
      </c>
      <c r="C53" s="13">
        <v>1580.2829999999999</v>
      </c>
      <c r="D53" s="13">
        <v>922.572</v>
      </c>
      <c r="E53" s="89"/>
      <c r="F53" s="89">
        <v>2.2370000000000001</v>
      </c>
      <c r="G53" s="89"/>
      <c r="H53" s="89"/>
      <c r="I53" s="91">
        <v>105.58499999999999</v>
      </c>
      <c r="J53" s="13"/>
      <c r="K53" s="120"/>
      <c r="L53" s="13"/>
      <c r="M53" s="13"/>
      <c r="N53" s="85">
        <f t="shared" si="12"/>
        <v>2610.6770000000001</v>
      </c>
      <c r="O53" s="14"/>
      <c r="P53" s="88">
        <f t="shared" si="9"/>
        <v>2610.6770000000001</v>
      </c>
      <c r="Q53" s="14"/>
      <c r="R53" s="110">
        <f t="shared" si="10"/>
        <v>2610.6770000000001</v>
      </c>
      <c r="S53" s="88">
        <f t="shared" si="13"/>
        <v>0.15013382023118066</v>
      </c>
    </row>
    <row r="54" spans="1:19" ht="24" customHeight="1" x14ac:dyDescent="0.25">
      <c r="A54" s="116"/>
      <c r="B54" s="117" t="s">
        <v>92</v>
      </c>
      <c r="C54" s="13">
        <v>6801.8490000000002</v>
      </c>
      <c r="D54" s="91">
        <v>48.982999999999947</v>
      </c>
      <c r="E54" s="121">
        <v>0</v>
      </c>
      <c r="F54" s="121">
        <v>35.055</v>
      </c>
      <c r="G54" s="121">
        <v>2184.4180000000001</v>
      </c>
      <c r="H54" s="121">
        <v>0</v>
      </c>
      <c r="I54" s="13">
        <v>48.167999999999999</v>
      </c>
      <c r="J54" s="13"/>
      <c r="K54" s="10"/>
      <c r="L54" s="91"/>
      <c r="M54" s="91"/>
      <c r="N54" s="85">
        <f t="shared" si="12"/>
        <v>9118.473</v>
      </c>
      <c r="O54" s="96">
        <v>-8643.435594999999</v>
      </c>
      <c r="P54" s="88">
        <f>N54+O54</f>
        <v>475.03740500000094</v>
      </c>
      <c r="Q54" s="14"/>
      <c r="R54" s="110">
        <f t="shared" si="10"/>
        <v>475.03740500000094</v>
      </c>
      <c r="S54" s="88">
        <f t="shared" si="13"/>
        <v>2.7318270458335781E-2</v>
      </c>
    </row>
    <row r="55" spans="1:19" ht="18" customHeight="1" x14ac:dyDescent="0.25">
      <c r="A55" s="116"/>
      <c r="B55" s="117" t="s">
        <v>93</v>
      </c>
      <c r="C55" s="13">
        <v>4539.0330000000004</v>
      </c>
      <c r="D55" s="91">
        <v>223.70105599999999</v>
      </c>
      <c r="E55" s="89">
        <v>0</v>
      </c>
      <c r="F55" s="89">
        <v>0</v>
      </c>
      <c r="G55" s="89"/>
      <c r="H55" s="89"/>
      <c r="I55" s="91">
        <v>251.43899999999999</v>
      </c>
      <c r="J55" s="91">
        <v>9.6934999999999993E-2</v>
      </c>
      <c r="K55" s="91"/>
      <c r="L55" s="91"/>
      <c r="M55" s="91"/>
      <c r="N55" s="85">
        <f t="shared" si="12"/>
        <v>5014.2699910000001</v>
      </c>
      <c r="O55" s="96">
        <v>-35.422710000000002</v>
      </c>
      <c r="P55" s="88">
        <f>N55+O55</f>
        <v>4978.8472810000003</v>
      </c>
      <c r="Q55" s="14"/>
      <c r="R55" s="110">
        <f t="shared" si="10"/>
        <v>4978.8472810000003</v>
      </c>
      <c r="S55" s="88">
        <f>R55/$R$11*100</f>
        <v>0.28632165627695672</v>
      </c>
    </row>
    <row r="56" spans="1:19" ht="38.25" customHeight="1" x14ac:dyDescent="0.25">
      <c r="A56" s="116"/>
      <c r="B56" s="122" t="s">
        <v>94</v>
      </c>
      <c r="C56" s="13">
        <v>3773.7539999999999</v>
      </c>
      <c r="D56" s="91">
        <v>74.064594999999997</v>
      </c>
      <c r="E56" s="91"/>
      <c r="F56" s="91">
        <v>0</v>
      </c>
      <c r="G56" s="91"/>
      <c r="H56" s="89"/>
      <c r="I56" s="91">
        <v>112.709</v>
      </c>
      <c r="J56" s="91">
        <v>0.285916</v>
      </c>
      <c r="K56" s="91"/>
      <c r="L56" s="91"/>
      <c r="M56" s="91"/>
      <c r="N56" s="85">
        <f t="shared" si="12"/>
        <v>3960.8135109999994</v>
      </c>
      <c r="O56" s="96">
        <v>-1030.0159409999997</v>
      </c>
      <c r="P56" s="88">
        <f t="shared" si="9"/>
        <v>2930.7975699999997</v>
      </c>
      <c r="Q56" s="78"/>
      <c r="R56" s="88">
        <f t="shared" si="10"/>
        <v>2930.7975699999997</v>
      </c>
      <c r="S56" s="88">
        <f t="shared" si="13"/>
        <v>0.16854319224797285</v>
      </c>
    </row>
    <row r="57" spans="1:19" ht="15.6" x14ac:dyDescent="0.25">
      <c r="A57" s="116"/>
      <c r="B57" s="117" t="s">
        <v>95</v>
      </c>
      <c r="C57" s="13">
        <v>13263.602999999999</v>
      </c>
      <c r="D57" s="91">
        <v>1079.3729999999998</v>
      </c>
      <c r="E57" s="89">
        <v>23090.551632999999</v>
      </c>
      <c r="F57" s="89">
        <v>286.403325</v>
      </c>
      <c r="G57" s="89">
        <v>999.96413399999994</v>
      </c>
      <c r="H57" s="89"/>
      <c r="I57" s="91">
        <v>18.434000000000001</v>
      </c>
      <c r="J57" s="91"/>
      <c r="K57" s="91"/>
      <c r="L57" s="91"/>
      <c r="M57" s="91"/>
      <c r="N57" s="85">
        <f t="shared" si="12"/>
        <v>38738.329092</v>
      </c>
      <c r="O57" s="14"/>
      <c r="P57" s="88">
        <f t="shared" si="9"/>
        <v>38738.329092</v>
      </c>
      <c r="Q57" s="14"/>
      <c r="R57" s="110">
        <f t="shared" si="10"/>
        <v>38738.329092</v>
      </c>
      <c r="S57" s="88">
        <f>R57/$R$11*100</f>
        <v>2.2277490995456897</v>
      </c>
    </row>
    <row r="58" spans="1:19" ht="52.2" customHeight="1" x14ac:dyDescent="0.25">
      <c r="A58" s="116"/>
      <c r="B58" s="122" t="s">
        <v>96</v>
      </c>
      <c r="C58" s="13">
        <v>5564.8370000000004</v>
      </c>
      <c r="D58" s="91">
        <v>485.17834300000004</v>
      </c>
      <c r="E58" s="89">
        <v>0</v>
      </c>
      <c r="F58" s="89">
        <v>0</v>
      </c>
      <c r="G58" s="89">
        <v>0</v>
      </c>
      <c r="H58" s="89"/>
      <c r="I58" s="91">
        <v>159.01499999999999</v>
      </c>
      <c r="J58" s="91">
        <v>18.854648000000001</v>
      </c>
      <c r="K58" s="91"/>
      <c r="L58" s="91"/>
      <c r="M58" s="91"/>
      <c r="N58" s="85">
        <f t="shared" si="12"/>
        <v>6227.8849910000017</v>
      </c>
      <c r="O58" s="82">
        <v>-785.36516200000005</v>
      </c>
      <c r="P58" s="88">
        <f t="shared" si="9"/>
        <v>5442.5198290000017</v>
      </c>
      <c r="Q58" s="14"/>
      <c r="R58" s="110">
        <f t="shared" si="10"/>
        <v>5442.5198290000017</v>
      </c>
      <c r="S58" s="88">
        <f>R58/$R$11*100</f>
        <v>0.31298636086031412</v>
      </c>
    </row>
    <row r="59" spans="1:19" ht="16.95" customHeight="1" x14ac:dyDescent="0.25">
      <c r="A59" s="116"/>
      <c r="B59" s="117" t="s">
        <v>97</v>
      </c>
      <c r="C59" s="13">
        <v>1581.8520000000001</v>
      </c>
      <c r="D59" s="91">
        <v>294.86799999999999</v>
      </c>
      <c r="E59" s="89">
        <v>0.501</v>
      </c>
      <c r="F59" s="89">
        <v>4.1100000000000003</v>
      </c>
      <c r="G59" s="89">
        <v>0.58199999999999996</v>
      </c>
      <c r="H59" s="89"/>
      <c r="I59" s="91">
        <v>294.13799999999998</v>
      </c>
      <c r="J59" s="91">
        <v>0</v>
      </c>
      <c r="K59" s="91"/>
      <c r="L59" s="91">
        <v>0</v>
      </c>
      <c r="M59" s="91">
        <v>5.242</v>
      </c>
      <c r="N59" s="85">
        <f>SUM(C59:M59)</f>
        <v>2181.2930000000001</v>
      </c>
      <c r="O59" s="96">
        <v>-210.86</v>
      </c>
      <c r="P59" s="88">
        <f t="shared" si="9"/>
        <v>1970.433</v>
      </c>
      <c r="Q59" s="14"/>
      <c r="R59" s="110">
        <f t="shared" si="10"/>
        <v>1970.433</v>
      </c>
      <c r="S59" s="88">
        <f t="shared" si="13"/>
        <v>0.11331491172580369</v>
      </c>
    </row>
    <row r="60" spans="1:19" ht="52.95" customHeight="1" x14ac:dyDescent="0.25">
      <c r="A60" s="116"/>
      <c r="B60" s="122" t="s">
        <v>98</v>
      </c>
      <c r="C60" s="13">
        <v>679.76199999999994</v>
      </c>
      <c r="D60" s="91">
        <v>139.012</v>
      </c>
      <c r="E60" s="89">
        <v>0</v>
      </c>
      <c r="F60" s="89">
        <v>4.2999999999999997E-2</v>
      </c>
      <c r="G60" s="89"/>
      <c r="H60" s="89"/>
      <c r="I60" s="91">
        <v>2.9129999999999998</v>
      </c>
      <c r="J60" s="91"/>
      <c r="K60" s="91"/>
      <c r="L60" s="91"/>
      <c r="M60" s="91"/>
      <c r="N60" s="85">
        <f>SUM(C60:M60)</f>
        <v>821.7299999999999</v>
      </c>
      <c r="O60" s="96">
        <v>-109.27600000000001</v>
      </c>
      <c r="P60" s="88">
        <f>N60+O60</f>
        <v>712.45399999999995</v>
      </c>
      <c r="Q60" s="14"/>
      <c r="R60" s="110">
        <f t="shared" si="10"/>
        <v>712.45399999999995</v>
      </c>
      <c r="S60" s="88">
        <f>R60/$R$11*100</f>
        <v>4.097153372821899E-2</v>
      </c>
    </row>
    <row r="61" spans="1:19" ht="33" customHeight="1" x14ac:dyDescent="0.25">
      <c r="A61" s="116"/>
      <c r="B61" s="122" t="s">
        <v>99</v>
      </c>
      <c r="C61" s="13">
        <v>1629.835</v>
      </c>
      <c r="D61" s="91">
        <v>787.17499999999995</v>
      </c>
      <c r="E61" s="89"/>
      <c r="F61" s="89"/>
      <c r="G61" s="89"/>
      <c r="H61" s="89"/>
      <c r="I61" s="91">
        <v>46.02</v>
      </c>
      <c r="J61" s="91"/>
      <c r="K61" s="91"/>
      <c r="L61" s="91">
        <v>291.9391</v>
      </c>
      <c r="M61" s="91"/>
      <c r="N61" s="85">
        <f>SUM(C61:M61)</f>
        <v>2754.9691000000003</v>
      </c>
      <c r="O61" s="96">
        <v>-1047.4891</v>
      </c>
      <c r="P61" s="88">
        <f t="shared" si="9"/>
        <v>1707.4800000000002</v>
      </c>
      <c r="Q61" s="14">
        <v>-532.50699999999995</v>
      </c>
      <c r="R61" s="110">
        <f t="shared" si="10"/>
        <v>1174.9730000000004</v>
      </c>
      <c r="S61" s="88">
        <f>R61/$R$11*100</f>
        <v>6.756990051181784E-2</v>
      </c>
    </row>
    <row r="62" spans="1:19" s="14" customFormat="1" ht="39" customHeight="1" x14ac:dyDescent="0.25">
      <c r="A62" s="123"/>
      <c r="B62" s="124" t="s">
        <v>100</v>
      </c>
      <c r="C62" s="13">
        <v>116.77800000000001</v>
      </c>
      <c r="D62" s="91">
        <v>0</v>
      </c>
      <c r="E62" s="89"/>
      <c r="F62" s="89"/>
      <c r="G62" s="89"/>
      <c r="H62" s="89"/>
      <c r="I62" s="91">
        <v>24.013000000000002</v>
      </c>
      <c r="J62" s="88">
        <v>0</v>
      </c>
      <c r="K62" s="88"/>
      <c r="L62" s="91"/>
      <c r="M62" s="91"/>
      <c r="N62" s="85">
        <f t="shared" si="12"/>
        <v>140.791</v>
      </c>
      <c r="O62" s="96">
        <v>-9.7189999999999994</v>
      </c>
      <c r="P62" s="88">
        <f t="shared" si="9"/>
        <v>131.072</v>
      </c>
      <c r="R62" s="110">
        <f t="shared" si="10"/>
        <v>131.072</v>
      </c>
      <c r="S62" s="88">
        <f t="shared" si="13"/>
        <v>7.5376387371326702E-3</v>
      </c>
    </row>
    <row r="63" spans="1:19" ht="20.100000000000001" customHeight="1" x14ac:dyDescent="0.3">
      <c r="A63" s="116"/>
      <c r="B63" s="115" t="s">
        <v>101</v>
      </c>
      <c r="C63" s="88">
        <f>SUM(C64:C65)</f>
        <v>6180.7719999999999</v>
      </c>
      <c r="D63" s="88">
        <f>D64+D65</f>
        <v>4086.9459999999999</v>
      </c>
      <c r="E63" s="90">
        <f t="shared" ref="E63:M63" si="14">E64+E65</f>
        <v>1.274</v>
      </c>
      <c r="F63" s="90">
        <f t="shared" si="14"/>
        <v>0.99977499999999997</v>
      </c>
      <c r="G63" s="90">
        <f t="shared" si="14"/>
        <v>0</v>
      </c>
      <c r="H63" s="90">
        <f t="shared" si="14"/>
        <v>0</v>
      </c>
      <c r="I63" s="88">
        <f>I64+I65</f>
        <v>174.34899999999999</v>
      </c>
      <c r="J63" s="88">
        <f t="shared" si="14"/>
        <v>0</v>
      </c>
      <c r="K63" s="91">
        <f t="shared" si="14"/>
        <v>0</v>
      </c>
      <c r="L63" s="88">
        <f t="shared" si="14"/>
        <v>1324.75316</v>
      </c>
      <c r="M63" s="88">
        <f t="shared" si="14"/>
        <v>0</v>
      </c>
      <c r="N63" s="85">
        <f t="shared" si="12"/>
        <v>11769.093935000001</v>
      </c>
      <c r="O63" s="88">
        <f>O64+O65</f>
        <v>-12.65</v>
      </c>
      <c r="P63" s="88">
        <f t="shared" si="9"/>
        <v>11756.443935000001</v>
      </c>
      <c r="Q63" s="82">
        <f>Q64+Q65</f>
        <v>0</v>
      </c>
      <c r="R63" s="110">
        <f>P63+Q63</f>
        <v>11756.443935000001</v>
      </c>
      <c r="S63" s="88">
        <f>R63/$R$11*100</f>
        <v>0.676085107539249</v>
      </c>
    </row>
    <row r="64" spans="1:19" ht="20.100000000000001" customHeight="1" x14ac:dyDescent="0.25">
      <c r="A64" s="116"/>
      <c r="B64" s="125" t="s">
        <v>102</v>
      </c>
      <c r="C64" s="91">
        <v>6180.7719999999999</v>
      </c>
      <c r="D64" s="13">
        <v>4062.3009999999999</v>
      </c>
      <c r="E64" s="89">
        <v>1.274</v>
      </c>
      <c r="F64" s="89">
        <v>0.99977499999999997</v>
      </c>
      <c r="G64" s="89">
        <v>0</v>
      </c>
      <c r="H64" s="89"/>
      <c r="I64" s="91">
        <v>174.34899999999999</v>
      </c>
      <c r="J64" s="91"/>
      <c r="K64" s="88">
        <v>0</v>
      </c>
      <c r="L64" s="13">
        <v>1324.75316</v>
      </c>
      <c r="M64" s="13"/>
      <c r="N64" s="85">
        <f t="shared" si="12"/>
        <v>11744.448935</v>
      </c>
      <c r="O64" s="88">
        <v>-12.65</v>
      </c>
      <c r="P64" s="88">
        <f t="shared" si="9"/>
        <v>11731.798935000001</v>
      </c>
      <c r="Q64" s="14"/>
      <c r="R64" s="110">
        <f t="shared" si="10"/>
        <v>11731.798935000001</v>
      </c>
      <c r="S64" s="88">
        <f>R64/$R$11*100</f>
        <v>0.67466783225027316</v>
      </c>
    </row>
    <row r="65" spans="1:19" ht="19.5" customHeight="1" x14ac:dyDescent="0.25">
      <c r="A65" s="116"/>
      <c r="B65" s="125" t="s">
        <v>103</v>
      </c>
      <c r="C65" s="13"/>
      <c r="D65" s="13">
        <v>24.645</v>
      </c>
      <c r="E65" s="121"/>
      <c r="F65" s="121">
        <v>0</v>
      </c>
      <c r="G65" s="121"/>
      <c r="H65" s="121"/>
      <c r="I65" s="91">
        <v>0</v>
      </c>
      <c r="J65" s="88"/>
      <c r="K65" s="88"/>
      <c r="L65" s="13"/>
      <c r="M65" s="13"/>
      <c r="N65" s="85">
        <f t="shared" si="12"/>
        <v>24.645</v>
      </c>
      <c r="O65" s="82"/>
      <c r="P65" s="88">
        <f t="shared" si="9"/>
        <v>24.645</v>
      </c>
      <c r="Q65" s="14"/>
      <c r="R65" s="110">
        <f t="shared" si="10"/>
        <v>24.645</v>
      </c>
      <c r="S65" s="88">
        <f t="shared" si="13"/>
        <v>1.4172752889757894E-3</v>
      </c>
    </row>
    <row r="66" spans="1:19" ht="23.25" customHeight="1" x14ac:dyDescent="0.3">
      <c r="A66" s="116"/>
      <c r="B66" s="115" t="s">
        <v>81</v>
      </c>
      <c r="C66" s="110">
        <f>C67+C68</f>
        <v>70.335999999999999</v>
      </c>
      <c r="D66" s="110">
        <f>D67+D68</f>
        <v>255.56269999999998</v>
      </c>
      <c r="E66" s="110">
        <f>E67+E68</f>
        <v>0</v>
      </c>
      <c r="F66" s="110">
        <f>F67+F68</f>
        <v>0</v>
      </c>
      <c r="G66" s="110">
        <f>G67+G68</f>
        <v>0</v>
      </c>
      <c r="H66" s="121"/>
      <c r="I66" s="110">
        <f>I67+I68</f>
        <v>0</v>
      </c>
      <c r="J66" s="88"/>
      <c r="K66" s="88">
        <f>K67+K68</f>
        <v>0</v>
      </c>
      <c r="L66" s="110">
        <f>L67+L68</f>
        <v>6.7099900000000003</v>
      </c>
      <c r="M66" s="110">
        <f>M67+M68</f>
        <v>801.46399999999994</v>
      </c>
      <c r="N66" s="85">
        <f t="shared" si="12"/>
        <v>1134.07269</v>
      </c>
      <c r="O66" s="110">
        <f>O67+O68</f>
        <v>-6.7099900000000003</v>
      </c>
      <c r="P66" s="88">
        <f t="shared" si="9"/>
        <v>1127.3626999999999</v>
      </c>
      <c r="Q66" s="110">
        <f>Q67+Q68</f>
        <v>-1127.3626999999999</v>
      </c>
      <c r="R66" s="110">
        <f t="shared" si="10"/>
        <v>0</v>
      </c>
      <c r="S66" s="88">
        <f t="shared" si="13"/>
        <v>0</v>
      </c>
    </row>
    <row r="67" spans="1:19" ht="15.6" x14ac:dyDescent="0.25">
      <c r="A67" s="116"/>
      <c r="B67" s="126" t="s">
        <v>104</v>
      </c>
      <c r="C67" s="13">
        <v>0</v>
      </c>
      <c r="D67" s="13">
        <v>0</v>
      </c>
      <c r="E67" s="121">
        <v>0</v>
      </c>
      <c r="F67" s="121">
        <v>0</v>
      </c>
      <c r="G67" s="121"/>
      <c r="H67" s="121">
        <v>0</v>
      </c>
      <c r="I67" s="13"/>
      <c r="J67" s="88"/>
      <c r="K67" s="88"/>
      <c r="L67" s="13"/>
      <c r="M67" s="13">
        <v>623.86099999999999</v>
      </c>
      <c r="N67" s="85">
        <f t="shared" si="12"/>
        <v>623.86099999999999</v>
      </c>
      <c r="O67" s="14"/>
      <c r="P67" s="88">
        <f t="shared" si="9"/>
        <v>623.86099999999999</v>
      </c>
      <c r="Q67" s="14">
        <f>-P67</f>
        <v>-623.86099999999999</v>
      </c>
      <c r="R67" s="110"/>
      <c r="S67" s="88">
        <f t="shared" si="13"/>
        <v>0</v>
      </c>
    </row>
    <row r="68" spans="1:19" ht="19.5" customHeight="1" x14ac:dyDescent="0.25">
      <c r="A68" s="116"/>
      <c r="B68" s="126" t="s">
        <v>105</v>
      </c>
      <c r="C68" s="13">
        <v>70.335999999999999</v>
      </c>
      <c r="D68" s="13">
        <v>255.56269999999998</v>
      </c>
      <c r="E68" s="121">
        <v>0</v>
      </c>
      <c r="F68" s="121">
        <v>0</v>
      </c>
      <c r="G68" s="121"/>
      <c r="H68" s="121">
        <v>0</v>
      </c>
      <c r="I68" s="13">
        <v>0</v>
      </c>
      <c r="J68" s="88"/>
      <c r="K68" s="88"/>
      <c r="L68" s="13">
        <v>6.7099900000000003</v>
      </c>
      <c r="M68" s="13">
        <v>177.60300000000001</v>
      </c>
      <c r="N68" s="85">
        <f t="shared" si="12"/>
        <v>510.21168999999998</v>
      </c>
      <c r="O68" s="96">
        <v>-6.7099900000000003</v>
      </c>
      <c r="P68" s="88">
        <f t="shared" si="9"/>
        <v>503.50169999999997</v>
      </c>
      <c r="Q68" s="14">
        <f>-P68</f>
        <v>-503.50169999999997</v>
      </c>
      <c r="R68" s="110">
        <f t="shared" si="10"/>
        <v>0</v>
      </c>
      <c r="S68" s="88">
        <f t="shared" si="13"/>
        <v>0</v>
      </c>
    </row>
    <row r="69" spans="1:19" ht="34.5" customHeight="1" x14ac:dyDescent="0.3">
      <c r="A69" s="116"/>
      <c r="B69" s="127" t="s">
        <v>106</v>
      </c>
      <c r="C69" s="13">
        <v>-283.29599999999999</v>
      </c>
      <c r="D69" s="13">
        <v>-167.33617900000002</v>
      </c>
      <c r="E69" s="121">
        <v>-3.3860000000000001</v>
      </c>
      <c r="F69" s="121">
        <v>-4.5670000000000002</v>
      </c>
      <c r="G69" s="121">
        <v>-18.352</v>
      </c>
      <c r="H69" s="121"/>
      <c r="I69" s="121">
        <v>-24.841999999999999</v>
      </c>
      <c r="J69" s="121">
        <v>-6.5240000000000003E-3</v>
      </c>
      <c r="K69" s="13"/>
      <c r="L69" s="13"/>
      <c r="M69" s="13"/>
      <c r="N69" s="85">
        <f t="shared" si="12"/>
        <v>-501.78570300000001</v>
      </c>
      <c r="O69" s="14"/>
      <c r="P69" s="88">
        <f t="shared" si="9"/>
        <v>-501.78570300000001</v>
      </c>
      <c r="Q69" s="14"/>
      <c r="R69" s="110">
        <f t="shared" si="10"/>
        <v>-501.78570300000001</v>
      </c>
      <c r="S69" s="88">
        <f t="shared" si="13"/>
        <v>-2.8856501408936683E-2</v>
      </c>
    </row>
    <row r="70" spans="1:19" ht="12" customHeight="1" x14ac:dyDescent="0.3">
      <c r="B70" s="127"/>
      <c r="C70" s="13"/>
      <c r="D70" s="13"/>
      <c r="E70" s="121"/>
      <c r="F70" s="121"/>
      <c r="G70" s="121"/>
      <c r="H70" s="121"/>
      <c r="I70" s="10"/>
      <c r="J70" s="88"/>
      <c r="K70" s="13"/>
      <c r="L70" s="13"/>
      <c r="M70" s="13"/>
      <c r="N70" s="85">
        <f t="shared" si="12"/>
        <v>0</v>
      </c>
      <c r="O70" s="14"/>
      <c r="P70" s="88"/>
      <c r="Q70" s="14"/>
      <c r="R70" s="110"/>
      <c r="S70" s="88"/>
    </row>
    <row r="71" spans="1:19" ht="34.5" customHeight="1" thickBot="1" x14ac:dyDescent="0.3">
      <c r="B71" s="128" t="s">
        <v>107</v>
      </c>
      <c r="C71" s="15">
        <f t="shared" ref="C71:M71" si="15">C20-C48</f>
        <v>-23305.538522999996</v>
      </c>
      <c r="D71" s="15">
        <f t="shared" si="15"/>
        <v>2405.965203000007</v>
      </c>
      <c r="E71" s="129">
        <f t="shared" si="15"/>
        <v>-5029.9550000000017</v>
      </c>
      <c r="F71" s="129">
        <f t="shared" si="15"/>
        <v>-17.344775000000084</v>
      </c>
      <c r="G71" s="129">
        <f t="shared" si="15"/>
        <v>-1533.5679999999993</v>
      </c>
      <c r="H71" s="129">
        <f t="shared" si="15"/>
        <v>0</v>
      </c>
      <c r="I71" s="15">
        <f t="shared" si="15"/>
        <v>836.35599999999977</v>
      </c>
      <c r="J71" s="15">
        <f t="shared" si="15"/>
        <v>22.316016000000005</v>
      </c>
      <c r="K71" s="15">
        <f t="shared" si="15"/>
        <v>33.640272369999991</v>
      </c>
      <c r="L71" s="15">
        <f t="shared" si="15"/>
        <v>30.339466000000129</v>
      </c>
      <c r="M71" s="15">
        <f t="shared" si="15"/>
        <v>-719.89799999999991</v>
      </c>
      <c r="N71" s="130">
        <f>SUM(C71:M71)</f>
        <v>-27277.687340629989</v>
      </c>
      <c r="O71" s="15">
        <f>O20-O48</f>
        <v>0</v>
      </c>
      <c r="P71" s="15">
        <f>P20-P48</f>
        <v>-27277.687340629971</v>
      </c>
      <c r="Q71" s="15">
        <f>Q20-Q48</f>
        <v>-1709.5973000000004</v>
      </c>
      <c r="R71" s="15">
        <f>R20-R48</f>
        <v>-28987.28464062998</v>
      </c>
      <c r="S71" s="131">
        <f>R71/$R$11*100</f>
        <v>-1.6669897429771683</v>
      </c>
    </row>
    <row r="72" spans="1:19" ht="20.100000000000001" customHeight="1" thickTop="1" x14ac:dyDescent="0.3"/>
    <row r="73" spans="1:19" ht="20.100000000000001" customHeight="1" x14ac:dyDescent="0.3">
      <c r="O73" s="16"/>
      <c r="Q73" s="16"/>
      <c r="R73" s="16"/>
    </row>
  </sheetData>
  <mergeCells count="7">
    <mergeCell ref="R17:R18"/>
    <mergeCell ref="S17:S18"/>
    <mergeCell ref="O2:S2"/>
    <mergeCell ref="B3:S3"/>
    <mergeCell ref="B4:S4"/>
    <mergeCell ref="B5:S5"/>
    <mergeCell ref="R13:S16"/>
  </mergeCells>
  <pageMargins left="0" right="0.11811023622047245" top="0.59055118110236227" bottom="0" header="0.31496062992125984" footer="0.31496062992125984"/>
  <pageSetup paperSize="9" scale="50" firstPageNumber="0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februarie 2024 </vt:lpstr>
      <vt:lpstr>'februarie 2024 '!Print_Area</vt:lpstr>
      <vt:lpstr>'februarie 2024 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SIMION</dc:creator>
  <cp:lastModifiedBy>MIHAELA SIMION</cp:lastModifiedBy>
  <cp:lastPrinted>2024-03-22T10:34:37Z</cp:lastPrinted>
  <dcterms:created xsi:type="dcterms:W3CDTF">2024-03-22T10:28:31Z</dcterms:created>
  <dcterms:modified xsi:type="dcterms:W3CDTF">2024-03-25T09:50:16Z</dcterms:modified>
</cp:coreProperties>
</file>