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proiecte 58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<sst xmlns="http://schemas.openxmlformats.org/spreadsheetml/2006/main" count="317" uniqueCount="174">
  <si>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</si>
  <si>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</si>
  <si>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</si>
  <si>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</si>
  <si>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</si>
  <si>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</si>
  <si>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Nr.crt</t>
  </si>
  <si>
    <t>DATA</t>
  </si>
  <si>
    <t>ORDIN DE PLATA/ CEC/ FOAIE DE VARSAMANT</t>
  </si>
  <si>
    <t>Data</t>
  </si>
  <si>
    <t>Document</t>
  </si>
  <si>
    <t>Explicaţii</t>
  </si>
  <si>
    <t>Suma (lei)</t>
  </si>
  <si>
    <t>CAPITOLUL  51.01 "AUTORITĂŢI PUBLICE ŞI ACŢIUNI EXTERNE</t>
  </si>
  <si>
    <t xml:space="preserve">CAPITOLUL 54.01 "ALTE SERVICII PUBLICE GENERALE"   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</si>
  <si>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</si>
  <si>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</si>
  <si>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</si>
  <si>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</si>
  <si>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</si>
  <si>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</si>
  <si>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</si>
  <si>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</si>
  <si>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</si>
  <si>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</si>
  <si>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</si>
  <si>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</si>
  <si>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</si>
  <si>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</si>
  <si>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decembrie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</si>
  <si>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</si>
  <si>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</si>
  <si>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</si>
  <si>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</si>
  <si>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</si>
  <si>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</si>
  <si>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</si>
  <si>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</si>
  <si>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</si>
  <si>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</si>
  <si>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</si>
  <si>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</si>
  <si>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</si>
  <si>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</si>
  <si>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</si>
  <si>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</si>
  <si>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</si>
  <si>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</si>
  <si>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</si>
  <si>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</si>
  <si>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</si>
  <si>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</si>
  <si>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</si>
  <si>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</si>
  <si>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</si>
  <si>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</si>
  <si>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</si>
  <si>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</si>
  <si>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</si>
  <si>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</si>
  <si>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</si>
  <si>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</si>
  <si>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</si>
  <si>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</si>
  <si>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</si>
  <si>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</si>
  <si>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</si>
  <si>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</si>
  <si>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</si>
  <si>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</si>
  <si>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</si>
  <si>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</si>
  <si>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</si>
  <si>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</si>
  <si>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27.12.2023</t>
  </si>
  <si>
    <t>PERSOANA JURIDICA</t>
  </si>
  <si>
    <t>poprire DE 199/2023</t>
  </si>
  <si>
    <t>poprire DE 198/2023</t>
  </si>
  <si>
    <t>poprire DE 201/2023</t>
  </si>
  <si>
    <t>poprire DE 667/2023</t>
  </si>
  <si>
    <t>29.12.2023</t>
  </si>
  <si>
    <t>NC279</t>
  </si>
  <si>
    <t>MF</t>
  </si>
  <si>
    <t>transfer suma cf OMFP 5389/2023 DE 1011/2023</t>
  </si>
  <si>
    <t>NC280</t>
  </si>
  <si>
    <t>transfer suma cf OMFP 5389/2023 DE 603/2023</t>
  </si>
  <si>
    <t>NC268</t>
  </si>
  <si>
    <t>transfer suma cf OMFP 5389/2023 DE 2524/2022</t>
  </si>
  <si>
    <t>NC269</t>
  </si>
  <si>
    <t>transfer suma cf OMFP 5389/2023 DE 1/V/2023</t>
  </si>
  <si>
    <t>NC272</t>
  </si>
  <si>
    <t>transfer suma cf OMFP 5389/2023 DE 48/2023</t>
  </si>
  <si>
    <t>NC274</t>
  </si>
  <si>
    <t>transfer suma cf OMFP 5389/2023 DE 140/2023</t>
  </si>
  <si>
    <t>NC276</t>
  </si>
  <si>
    <t>transfer suma cf OMFP 5389/2023 DE 4652/2023</t>
  </si>
  <si>
    <t>NC275</t>
  </si>
  <si>
    <t>transfer suma cf OMFP 5389/2023 DE 27/2023</t>
  </si>
  <si>
    <t>NC273</t>
  </si>
  <si>
    <t>transfer suma cf OMFP 5389/2023 DE 192/2022</t>
  </si>
  <si>
    <t>NC270</t>
  </si>
  <si>
    <t>transfer suma cf OMFP 5389/2023 DE 394/2023</t>
  </si>
  <si>
    <t>NC271</t>
  </si>
  <si>
    <t>transfer suma cf OMFP 5389/2023 DE 186/2023</t>
  </si>
  <si>
    <t>27-29 decembrie 2023</t>
  </si>
  <si>
    <t>28.12.2023</t>
  </si>
  <si>
    <t>OP 28021</t>
  </si>
  <si>
    <t>REINTREGIRE CHELTUIELI DE PERSONAL NOIEMBRIE 2023 - PROIECT 161719 - 58.14.01</t>
  </si>
  <si>
    <t>OP 28024</t>
  </si>
  <si>
    <t>OP 28029</t>
  </si>
  <si>
    <t>OP 28022</t>
  </si>
  <si>
    <t>REINTREGIRE CHELTUIELI DE PERSONAL NOIEMBRIE 2023 - PROIECT 161719 - 58.14.02</t>
  </si>
  <si>
    <t>OP 28025</t>
  </si>
  <si>
    <t>OP 28030</t>
  </si>
  <si>
    <t>OP 28023</t>
  </si>
  <si>
    <t>REINTREGIRE CHELTUIELI DE PERSONAL NOIEMBRIE 2023 - PROIECT 161719 - 58.14.03</t>
  </si>
  <si>
    <t>OP 28026</t>
  </si>
  <si>
    <t>OP 28027</t>
  </si>
  <si>
    <t>OP 28028</t>
  </si>
  <si>
    <t>OP 28031</t>
  </si>
  <si>
    <t>OP 28032</t>
  </si>
  <si>
    <t>ACHIZITIE SERVICII INCHIRIERE AUTO CU SOFER - PROIECT ACP 1 - 58.14.01</t>
  </si>
  <si>
    <t>SELECT DIPLOMATIC GROUP</t>
  </si>
  <si>
    <t>OP 28033</t>
  </si>
  <si>
    <t>ACHIZITIE SERVICII INCHIRIERE AUTO CU SOFER - PROIECT ACP 1 - 58.14.02</t>
  </si>
  <si>
    <t>OP 28034</t>
  </si>
  <si>
    <t>ACHIZITIE ABONAMENT PURIFICATOARE APA - PROIECT ACP 1 - 58.14.01</t>
  </si>
  <si>
    <t>CUMPANA 1993</t>
  </si>
  <si>
    <t>OP 28035</t>
  </si>
  <si>
    <t>ACHIZITIE ABONAMENT PURIFICATOARE APA - PROIECT ACP 1 - 58.14.02</t>
  </si>
  <si>
    <t>OP 28036</t>
  </si>
  <si>
    <t>ACHIZITIE ABONAMENT PURIFICATOARE APA - PROIECT ACP 1 - 58.14.03</t>
  </si>
  <si>
    <t>OP 27989</t>
  </si>
  <si>
    <t>ACHIZITIE SERVICII DE AUDIT - PROIECT SIPOCA 737 - 58.02.01</t>
  </si>
  <si>
    <t>OMEGA TRUST</t>
  </si>
  <si>
    <t>OP 27990</t>
  </si>
  <si>
    <t>ACHIZITIE SERVICII DE AUDIT - PROIECT SIPOCA 737 - 58.02.02</t>
  </si>
  <si>
    <t>OP 28043</t>
  </si>
  <si>
    <t>ACHIZITIE SERVICII DE AUDIT - PROIECT SIPOCA 449 - 58.02.01</t>
  </si>
  <si>
    <t>DBF EXPERT AUDIT</t>
  </si>
  <si>
    <t>OP 28044</t>
  </si>
  <si>
    <t>ACHIZITIE SERVICII DE AUDIT - PROIECT SIPOCA 449 - 58.02.02</t>
  </si>
  <si>
    <t>OP 28037</t>
  </si>
  <si>
    <t>REINTREGIRE CH DE PERSONAL IULIE - AUGUST 2023 - PROIECT UCAAPI 68071 - 58.33.02</t>
  </si>
  <si>
    <t>OP 28038</t>
  </si>
  <si>
    <t>OP 28039</t>
  </si>
  <si>
    <t>OP 28040</t>
  </si>
  <si>
    <t>OP 28041</t>
  </si>
  <si>
    <t>OP 28042</t>
  </si>
  <si>
    <t>OP 28059</t>
  </si>
  <si>
    <t>OP 28060</t>
  </si>
  <si>
    <t>OP 28055</t>
  </si>
  <si>
    <t>REINTREGIRE CH DE PERSONAL SEPTEMBRIE 2023 - PROIECT UCAAPI 68071 - 58.33.02</t>
  </si>
  <si>
    <t>OP 28056</t>
  </si>
  <si>
    <t>OP 28057</t>
  </si>
  <si>
    <t>OP 28051</t>
  </si>
  <si>
    <t>REINTREGIRE CHELTUIELI DE PERSONAL SEPTEMBRIE 2023 - PROIECT SIPOCA 737 - 58.02.01</t>
  </si>
  <si>
    <t>DGRFP CLUJ NAPOCA</t>
  </si>
  <si>
    <t>OP 28053</t>
  </si>
  <si>
    <t>OP 28052</t>
  </si>
  <si>
    <t>REINTREGIRE CHELTUIELI DE PERSONAL SEPTEMBRIE 2023 - PROIECT SIPOCA 737 - 58.02.02</t>
  </si>
  <si>
    <t>OP 28054</t>
  </si>
  <si>
    <t>OP 28062</t>
  </si>
  <si>
    <t>REINTREGIRE CHELTUIELI DE PERSONAL OCTOMBRIE - NOIEMBRIE 2023 - PROIECT SIPOCA 449 - 58.02.01</t>
  </si>
  <si>
    <t>OP 28065</t>
  </si>
  <si>
    <t>OP 28064</t>
  </si>
  <si>
    <t>REINTREGIRE CHELTUIELI DE PERSONAL OCTOMBRIE - NOIEMBRIE 2023 - PROIECT SIPOCA 449 - 58.02.02</t>
  </si>
  <si>
    <t>OP 28066</t>
  </si>
  <si>
    <t>OP 28067</t>
  </si>
  <si>
    <t>REINTREGIRE CHELTUIELI DE PERSONAL MARTIE - SEPTEMBRIE 2023 - PROIECT SIPOCA 449 - 58.02.01</t>
  </si>
  <si>
    <t>OP 28068</t>
  </si>
  <si>
    <t>OP 28063</t>
  </si>
  <si>
    <t>REINTREGIRE CHELTUIELI DE PERSONAL MARTIE - SEPTEMBRIE 2023 - PROIECT SIPOCA 449 - 58.02.02</t>
  </si>
  <si>
    <t>OP 28069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</si>
</sst>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62" applyFont="1" applyAlignment="1">
      <alignment horizontal="left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11" xfId="57" applyFont="1" applyBorder="1" applyAlignment="1">
      <alignment horizontal="center"/>
      <protection/>
    </xf>
    <xf numFmtId="169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27" xfId="0" applyFont="1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9" xfId="0" applyFont="1" applyBorder="1" applyAlignment="1">
      <alignment/>
    </xf>
    <xf numFmtId="169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46" xfId="59" applyFont="1" applyFill="1" applyBorder="1" applyAlignment="1">
      <alignment horizontal="center"/>
      <protection/>
    </xf>
    <xf numFmtId="0" fontId="0" fillId="0" borderId="46" xfId="0" applyFont="1" applyBorder="1" applyAlignment="1">
      <alignment horizontal="center"/>
    </xf>
    <xf numFmtId="0" fontId="23" fillId="0" borderId="46" xfId="0" applyFont="1" applyBorder="1" applyAlignment="1">
      <alignment horizontal="justify"/>
    </xf>
    <xf numFmtId="0" fontId="23" fillId="0" borderId="47" xfId="59" applyFont="1" applyFill="1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0" fontId="24" fillId="0" borderId="48" xfId="61" applyFont="1" applyFill="1" applyBorder="1" applyAlignment="1">
      <alignment/>
      <protection/>
    </xf>
    <xf numFmtId="0" fontId="23" fillId="0" borderId="49" xfId="61" applyFont="1" applyFill="1" applyBorder="1" applyAlignment="1">
      <alignment/>
      <protection/>
    </xf>
    <xf numFmtId="0" fontId="24" fillId="0" borderId="49" xfId="0" applyFont="1" applyBorder="1" applyAlignment="1">
      <alignment horizontal="center"/>
    </xf>
    <xf numFmtId="170" fontId="25" fillId="0" borderId="50" xfId="61" applyNumberFormat="1" applyFont="1" applyFill="1" applyBorder="1" applyAlignment="1">
      <alignment horizontal="right"/>
      <protection/>
    </xf>
    <xf numFmtId="0" fontId="23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51" xfId="0" applyFont="1" applyBorder="1" applyAlignment="1">
      <alignment horizontal="center"/>
    </xf>
    <xf numFmtId="2" fontId="0" fillId="0" borderId="51" xfId="0" applyNumberFormat="1" applyFont="1" applyBorder="1" applyAlignment="1">
      <alignment vertical="center" wrapText="1"/>
    </xf>
    <xf numFmtId="0" fontId="0" fillId="0" borderId="51" xfId="57" applyFont="1" applyBorder="1" applyAlignment="1">
      <alignment horizontal="center" wrapText="1"/>
      <protection/>
    </xf>
    <xf numFmtId="0" fontId="23" fillId="0" borderId="51" xfId="0" applyFont="1" applyBorder="1" applyAlignment="1">
      <alignment horizontal="center"/>
    </xf>
    <xf numFmtId="0" fontId="14" fillId="0" borderId="51" xfId="57" applyFont="1" applyBorder="1" applyAlignment="1">
      <alignment horizontal="center"/>
      <protection/>
    </xf>
    <xf numFmtId="0" fontId="14" fillId="0" borderId="51" xfId="57" applyFont="1" applyBorder="1" applyAlignment="1">
      <alignment horizontal="center" wrapText="1"/>
      <protection/>
    </xf>
    <xf numFmtId="168" fontId="0" fillId="0" borderId="52" xfId="57" applyNumberFormat="1" applyFont="1" applyBorder="1" applyAlignment="1">
      <alignment horizontal="center"/>
      <protection/>
    </xf>
    <xf numFmtId="4" fontId="0" fillId="0" borderId="38" xfId="0" applyNumberFormat="1" applyFont="1" applyBorder="1" applyAlignment="1">
      <alignment/>
    </xf>
    <xf numFmtId="4" fontId="0" fillId="0" borderId="38" xfId="57" applyNumberFormat="1" applyFont="1" applyBorder="1" applyAlignment="1">
      <alignment horizontal="right"/>
      <protection/>
    </xf>
    <xf numFmtId="4" fontId="23" fillId="0" borderId="38" xfId="0" applyNumberFormat="1" applyFont="1" applyBorder="1" applyAlignment="1">
      <alignment/>
    </xf>
    <xf numFmtId="4" fontId="14" fillId="0" borderId="38" xfId="57" applyNumberFormat="1" applyFont="1" applyBorder="1" applyAlignment="1">
      <alignment horizontal="right"/>
      <protection/>
    </xf>
    <xf numFmtId="168" fontId="14" fillId="0" borderId="52" xfId="57" applyNumberFormat="1" applyFont="1" applyBorder="1" applyAlignment="1">
      <alignment horizontal="center"/>
      <protection/>
    </xf>
    <xf numFmtId="168" fontId="0" fillId="0" borderId="53" xfId="57" applyNumberFormat="1" applyFont="1" applyBorder="1" applyAlignment="1">
      <alignment horizontal="center"/>
      <protection/>
    </xf>
    <xf numFmtId="0" fontId="23" fillId="0" borderId="54" xfId="0" applyFont="1" applyBorder="1" applyAlignment="1">
      <alignment horizontal="center"/>
    </xf>
    <xf numFmtId="2" fontId="0" fillId="0" borderId="54" xfId="0" applyNumberFormat="1" applyFont="1" applyBorder="1" applyAlignment="1">
      <alignment vertical="center" wrapText="1"/>
    </xf>
    <xf numFmtId="0" fontId="14" fillId="0" borderId="54" xfId="57" applyFont="1" applyBorder="1" applyAlignment="1">
      <alignment horizontal="center" wrapText="1"/>
      <protection/>
    </xf>
    <xf numFmtId="4" fontId="23" fillId="0" borderId="55" xfId="0" applyNumberFormat="1" applyFont="1" applyBorder="1" applyAlignment="1">
      <alignment/>
    </xf>
    <xf numFmtId="0" fontId="20" fillId="0" borderId="10" xfId="57" applyFont="1" applyBorder="1">
      <alignment/>
      <protection/>
    </xf>
    <xf numFmtId="0" fontId="23" fillId="0" borderId="56" xfId="59" applyFont="1" applyFill="1" applyBorder="1" applyAlignment="1">
      <alignment horizontal="center"/>
      <protection/>
    </xf>
    <xf numFmtId="170" fontId="26" fillId="0" borderId="57" xfId="0" applyNumberFormat="1" applyFont="1" applyBorder="1" applyAlignment="1">
      <alignment/>
    </xf>
    <xf numFmtId="0" fontId="23" fillId="0" borderId="58" xfId="59" applyFont="1" applyFill="1" applyBorder="1" applyAlignment="1">
      <alignment horizontal="center"/>
      <protection/>
    </xf>
    <xf numFmtId="170" fontId="26" fillId="0" borderId="59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8.28125" style="0" customWidth="1"/>
    <col min="4" max="4" width="17.421875" style="0" customWidth="1"/>
    <col min="5" max="5" width="23.28125" style="0" customWidth="1"/>
  </cols>
  <sheetData>
    <row r="1" spans="1:4" ht="12.75">
      <c r="A1" s="1" t="s">
        <v>21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20</v>
      </c>
      <c r="E6" s="30" t="s">
        <v>104</v>
      </c>
      <c r="F6" s="2"/>
    </row>
    <row r="7" spans="2:4" ht="13.5" thickBot="1">
      <c r="B7" s="1"/>
      <c r="C7" s="1"/>
      <c r="D7" s="1"/>
    </row>
    <row r="8" spans="1:8" ht="25.5" customHeight="1" thickBot="1">
      <c r="A8" s="49" t="s">
        <v>25</v>
      </c>
      <c r="B8" s="50" t="s">
        <v>2</v>
      </c>
      <c r="C8" s="50" t="s">
        <v>3</v>
      </c>
      <c r="D8" s="50" t="s">
        <v>26</v>
      </c>
      <c r="E8" s="51" t="s">
        <v>4</v>
      </c>
      <c r="F8" s="29"/>
      <c r="G8" s="29"/>
      <c r="H8" s="29"/>
    </row>
    <row r="9" spans="1:8" ht="12.75" customHeight="1">
      <c r="A9" s="52" t="s">
        <v>27</v>
      </c>
      <c r="B9" s="47"/>
      <c r="C9" s="47"/>
      <c r="D9" s="48">
        <v>222582913</v>
      </c>
      <c r="E9" s="53"/>
      <c r="F9" s="29"/>
      <c r="G9" s="29"/>
      <c r="H9" s="29"/>
    </row>
    <row r="10" spans="1:8" ht="12.75">
      <c r="A10" s="54" t="s">
        <v>28</v>
      </c>
      <c r="B10" s="83" t="s">
        <v>29</v>
      </c>
      <c r="C10" s="84">
        <v>28</v>
      </c>
      <c r="D10" s="33">
        <f>25808-1346496</f>
        <v>-1320688</v>
      </c>
      <c r="E10" s="55"/>
      <c r="F10" s="29"/>
      <c r="G10" s="29"/>
      <c r="H10" s="29"/>
    </row>
    <row r="11" spans="1:8" ht="12.75">
      <c r="A11" s="54"/>
      <c r="B11" s="83"/>
      <c r="C11" s="84">
        <v>29</v>
      </c>
      <c r="D11" s="33">
        <f>2340-92703</f>
        <v>-90363</v>
      </c>
      <c r="E11" s="55"/>
      <c r="F11" s="29"/>
      <c r="G11" s="29"/>
      <c r="H11" s="29"/>
    </row>
    <row r="12" spans="1:8" ht="12.75">
      <c r="A12" s="54"/>
      <c r="B12" s="83"/>
      <c r="C12" s="84"/>
      <c r="D12" s="33"/>
      <c r="E12" s="55"/>
      <c r="F12" s="29"/>
      <c r="G12" s="29"/>
      <c r="H12" s="29"/>
    </row>
    <row r="13" spans="1:8" ht="13.5" thickBot="1">
      <c r="A13" s="56" t="s">
        <v>30</v>
      </c>
      <c r="B13" s="85"/>
      <c r="C13" s="86"/>
      <c r="D13" s="34">
        <f>SUM(D9:D12)</f>
        <v>221171862</v>
      </c>
      <c r="E13" s="57"/>
      <c r="F13" s="29"/>
      <c r="G13" s="29"/>
      <c r="H13" s="29"/>
    </row>
    <row r="14" spans="1:8" ht="12.75">
      <c r="A14" s="58" t="s">
        <v>31</v>
      </c>
      <c r="B14" s="87"/>
      <c r="C14" s="88"/>
      <c r="D14" s="33">
        <v>22661091</v>
      </c>
      <c r="E14" s="59"/>
      <c r="F14" s="29"/>
      <c r="G14" s="29"/>
      <c r="H14" s="29"/>
    </row>
    <row r="15" spans="1:8" ht="12.75">
      <c r="A15" s="60" t="s">
        <v>32</v>
      </c>
      <c r="B15" s="83" t="s">
        <v>29</v>
      </c>
      <c r="C15" s="84">
        <v>28</v>
      </c>
      <c r="D15" s="61">
        <f>-129222</f>
        <v>-129222</v>
      </c>
      <c r="E15" s="55"/>
      <c r="F15" s="29"/>
      <c r="G15" s="29"/>
      <c r="H15" s="29"/>
    </row>
    <row r="16" spans="1:8" ht="12.75">
      <c r="A16" s="60"/>
      <c r="B16" s="84"/>
      <c r="C16" s="84">
        <v>29</v>
      </c>
      <c r="D16" s="35">
        <f>-4167</f>
        <v>-4167</v>
      </c>
      <c r="E16" s="55"/>
      <c r="F16" s="29"/>
      <c r="G16" s="29"/>
      <c r="H16" s="29"/>
    </row>
    <row r="17" spans="1:8" ht="12.75">
      <c r="A17" s="62"/>
      <c r="B17" s="89"/>
      <c r="C17" s="89"/>
      <c r="D17" s="36"/>
      <c r="E17" s="63"/>
      <c r="F17" s="29"/>
      <c r="G17" s="29"/>
      <c r="H17" s="29"/>
    </row>
    <row r="18" spans="1:8" ht="13.5" thickBot="1">
      <c r="A18" s="56" t="s">
        <v>33</v>
      </c>
      <c r="B18" s="86"/>
      <c r="C18" s="86"/>
      <c r="D18" s="34">
        <f>SUM(D14:D17)</f>
        <v>22527702</v>
      </c>
      <c r="E18" s="57"/>
      <c r="F18" s="29"/>
      <c r="G18" s="29"/>
      <c r="H18" s="29"/>
    </row>
    <row r="19" spans="1:8" ht="12.75">
      <c r="A19" s="58" t="s">
        <v>34</v>
      </c>
      <c r="B19" s="87"/>
      <c r="C19" s="88"/>
      <c r="D19" s="37">
        <v>629334</v>
      </c>
      <c r="E19" s="59"/>
      <c r="F19" s="29"/>
      <c r="G19" s="29"/>
      <c r="H19" s="29"/>
    </row>
    <row r="20" spans="1:8" ht="12.75">
      <c r="A20" s="60" t="s">
        <v>35</v>
      </c>
      <c r="B20" s="83" t="s">
        <v>29</v>
      </c>
      <c r="C20" s="84">
        <v>28</v>
      </c>
      <c r="D20" s="33">
        <v>69888</v>
      </c>
      <c r="E20" s="55"/>
      <c r="F20" s="29"/>
      <c r="G20" s="29"/>
      <c r="H20" s="29"/>
    </row>
    <row r="21" spans="1:8" ht="12.75">
      <c r="A21" s="62"/>
      <c r="B21" s="89"/>
      <c r="C21" s="89"/>
      <c r="D21" s="38"/>
      <c r="E21" s="63"/>
      <c r="F21" s="29"/>
      <c r="G21" s="29"/>
      <c r="H21" s="29"/>
    </row>
    <row r="22" spans="1:8" ht="13.5" thickBot="1">
      <c r="A22" s="56" t="s">
        <v>36</v>
      </c>
      <c r="B22" s="86"/>
      <c r="C22" s="86"/>
      <c r="D22" s="34">
        <f>SUM(D19:D21)</f>
        <v>699222</v>
      </c>
      <c r="E22" s="57"/>
      <c r="F22" s="29"/>
      <c r="G22" s="29"/>
      <c r="H22" s="29"/>
    </row>
    <row r="23" spans="1:8" ht="12.75">
      <c r="A23" s="64" t="s">
        <v>37</v>
      </c>
      <c r="B23" s="90"/>
      <c r="C23" s="90"/>
      <c r="D23" s="39">
        <v>1652236</v>
      </c>
      <c r="E23" s="65"/>
      <c r="F23" s="40"/>
      <c r="G23" s="29"/>
      <c r="H23" s="29"/>
    </row>
    <row r="24" spans="1:8" ht="12.75">
      <c r="A24" s="60" t="s">
        <v>38</v>
      </c>
      <c r="B24" s="83"/>
      <c r="C24" s="91"/>
      <c r="D24" s="61"/>
      <c r="E24" s="55"/>
      <c r="F24" s="40"/>
      <c r="G24" s="29"/>
      <c r="H24" s="29"/>
    </row>
    <row r="25" spans="1:8" ht="12" customHeight="1">
      <c r="A25" s="62"/>
      <c r="B25" s="92"/>
      <c r="C25" s="92"/>
      <c r="D25" s="36"/>
      <c r="E25" s="63"/>
      <c r="F25" s="40"/>
      <c r="G25" s="29"/>
      <c r="H25" s="29"/>
    </row>
    <row r="26" spans="1:8" ht="13.5" thickBot="1">
      <c r="A26" s="56" t="s">
        <v>39</v>
      </c>
      <c r="B26" s="93"/>
      <c r="C26" s="93"/>
      <c r="D26" s="34">
        <f>SUM(D23:D25)</f>
        <v>1652236</v>
      </c>
      <c r="E26" s="57"/>
      <c r="F26" s="40"/>
      <c r="G26" s="29"/>
      <c r="H26" s="29"/>
    </row>
    <row r="27" spans="1:8" ht="12.75">
      <c r="A27" s="64" t="s">
        <v>40</v>
      </c>
      <c r="B27" s="92"/>
      <c r="C27" s="92"/>
      <c r="D27" s="38">
        <v>293164</v>
      </c>
      <c r="E27" s="63"/>
      <c r="F27" s="40"/>
      <c r="G27" s="29"/>
      <c r="H27" s="29"/>
    </row>
    <row r="28" spans="1:8" ht="12.75">
      <c r="A28" s="62" t="s">
        <v>41</v>
      </c>
      <c r="B28" s="83" t="s">
        <v>29</v>
      </c>
      <c r="C28" s="84">
        <v>28</v>
      </c>
      <c r="D28" s="33">
        <v>69888</v>
      </c>
      <c r="E28" s="55"/>
      <c r="F28" s="40"/>
      <c r="G28" s="29"/>
      <c r="H28" s="29"/>
    </row>
    <row r="29" spans="1:8" ht="12.75">
      <c r="A29" s="62"/>
      <c r="B29" s="92"/>
      <c r="C29" s="92"/>
      <c r="D29" s="38"/>
      <c r="E29" s="63"/>
      <c r="F29" s="40"/>
      <c r="G29" s="29"/>
      <c r="H29" s="29"/>
    </row>
    <row r="30" spans="1:8" ht="13.5" thickBot="1">
      <c r="A30" s="56" t="s">
        <v>42</v>
      </c>
      <c r="B30" s="93"/>
      <c r="C30" s="93"/>
      <c r="D30" s="34">
        <f>SUM(D27:D29)</f>
        <v>363052</v>
      </c>
      <c r="E30" s="57"/>
      <c r="F30" s="40"/>
      <c r="G30" s="29"/>
      <c r="H30" s="29"/>
    </row>
    <row r="31" spans="1:8" ht="12.75">
      <c r="A31" s="66" t="s">
        <v>43</v>
      </c>
      <c r="B31" s="90"/>
      <c r="C31" s="90"/>
      <c r="D31" s="35">
        <v>904247.68</v>
      </c>
      <c r="E31" s="67"/>
      <c r="F31" s="40"/>
      <c r="G31" s="29"/>
      <c r="H31" s="29"/>
    </row>
    <row r="32" spans="1:8" ht="12.75">
      <c r="A32" s="60" t="s">
        <v>44</v>
      </c>
      <c r="B32" s="83" t="s">
        <v>29</v>
      </c>
      <c r="C32" s="92">
        <v>29</v>
      </c>
      <c r="D32" s="29">
        <f>-112528.28</f>
        <v>-112528.28</v>
      </c>
      <c r="E32" s="55"/>
      <c r="F32" s="40"/>
      <c r="G32" s="29"/>
      <c r="H32" s="29"/>
    </row>
    <row r="33" spans="1:8" ht="12.75">
      <c r="A33" s="68"/>
      <c r="B33" s="84"/>
      <c r="C33" s="94"/>
      <c r="D33" s="33"/>
      <c r="E33" s="55"/>
      <c r="F33" s="40"/>
      <c r="G33" s="29"/>
      <c r="H33" s="29"/>
    </row>
    <row r="34" spans="1:8" ht="13.5" thickBot="1">
      <c r="A34" s="69" t="s">
        <v>45</v>
      </c>
      <c r="B34" s="93"/>
      <c r="C34" s="93"/>
      <c r="D34" s="34">
        <f>SUM(D31:D33)</f>
        <v>791719.4</v>
      </c>
      <c r="E34" s="70"/>
      <c r="F34" s="40"/>
      <c r="G34" s="29"/>
      <c r="H34" s="29"/>
    </row>
    <row r="35" spans="1:8" ht="12.75">
      <c r="A35" s="64" t="s">
        <v>46</v>
      </c>
      <c r="B35" s="90"/>
      <c r="C35" s="90"/>
      <c r="D35" s="39">
        <v>5120746</v>
      </c>
      <c r="E35" s="65"/>
      <c r="F35" s="40"/>
      <c r="G35" s="29"/>
      <c r="H35" s="29"/>
    </row>
    <row r="36" spans="1:8" ht="12.75">
      <c r="A36" s="71" t="s">
        <v>47</v>
      </c>
      <c r="B36" s="83" t="s">
        <v>29</v>
      </c>
      <c r="C36" s="91">
        <v>28</v>
      </c>
      <c r="D36" s="61">
        <f>-661</f>
        <v>-661</v>
      </c>
      <c r="E36" s="55"/>
      <c r="F36" s="40"/>
      <c r="G36" s="29"/>
      <c r="H36" s="29"/>
    </row>
    <row r="37" spans="1:8" ht="12" customHeight="1">
      <c r="A37" s="62"/>
      <c r="B37" s="92"/>
      <c r="C37" s="92"/>
      <c r="D37" s="36"/>
      <c r="E37" s="63"/>
      <c r="F37" s="40"/>
      <c r="G37" s="29"/>
      <c r="H37" s="29"/>
    </row>
    <row r="38" spans="1:8" ht="13.5" thickBot="1">
      <c r="A38" s="56" t="s">
        <v>48</v>
      </c>
      <c r="B38" s="93"/>
      <c r="C38" s="93"/>
      <c r="D38" s="34">
        <f>SUM(D35:D37)</f>
        <v>5120085</v>
      </c>
      <c r="E38" s="57"/>
      <c r="F38" s="40"/>
      <c r="G38" s="29"/>
      <c r="H38" s="29"/>
    </row>
    <row r="39" spans="1:8" ht="12.75">
      <c r="A39" s="66" t="s">
        <v>49</v>
      </c>
      <c r="B39" s="90"/>
      <c r="C39" s="90"/>
      <c r="D39" s="33">
        <v>1790032</v>
      </c>
      <c r="E39" s="67"/>
      <c r="F39" s="40"/>
      <c r="G39" s="29"/>
      <c r="H39" s="29"/>
    </row>
    <row r="40" spans="1:8" ht="12.75">
      <c r="A40" s="72" t="s">
        <v>50</v>
      </c>
      <c r="B40" s="83" t="s">
        <v>29</v>
      </c>
      <c r="C40" s="83">
        <v>28</v>
      </c>
      <c r="D40" s="61">
        <f>-4978</f>
        <v>-4978</v>
      </c>
      <c r="E40" s="55"/>
      <c r="F40" s="40"/>
      <c r="G40" s="29"/>
      <c r="H40" s="29"/>
    </row>
    <row r="41" spans="1:8" ht="12.75">
      <c r="A41" s="60"/>
      <c r="B41" s="92"/>
      <c r="C41" s="92"/>
      <c r="D41" s="36"/>
      <c r="E41" s="55"/>
      <c r="F41" s="40"/>
      <c r="G41" s="29"/>
      <c r="H41" s="29"/>
    </row>
    <row r="42" spans="1:8" ht="13.5" thickBot="1">
      <c r="A42" s="56" t="s">
        <v>51</v>
      </c>
      <c r="B42" s="93"/>
      <c r="C42" s="93"/>
      <c r="D42" s="34">
        <f>SUM(D39:D41)</f>
        <v>1785054</v>
      </c>
      <c r="E42" s="79"/>
      <c r="F42" s="40"/>
      <c r="G42" s="29"/>
      <c r="H42" s="29"/>
    </row>
    <row r="43" spans="1:8" ht="12.75">
      <c r="A43" s="66" t="s">
        <v>56</v>
      </c>
      <c r="B43" s="90"/>
      <c r="C43" s="90"/>
      <c r="D43" s="41">
        <v>2502562</v>
      </c>
      <c r="E43" s="67" t="s">
        <v>57</v>
      </c>
      <c r="F43" s="40"/>
      <c r="G43" s="29"/>
      <c r="H43" s="29"/>
    </row>
    <row r="44" spans="1:8" ht="12.75">
      <c r="A44" s="72" t="s">
        <v>58</v>
      </c>
      <c r="B44" s="83" t="s">
        <v>29</v>
      </c>
      <c r="C44" s="83"/>
      <c r="D44" s="38"/>
      <c r="E44" s="55"/>
      <c r="F44" s="40"/>
      <c r="G44" s="29"/>
      <c r="H44" s="29"/>
    </row>
    <row r="45" spans="1:8" ht="12.75">
      <c r="A45" s="72"/>
      <c r="B45" s="83"/>
      <c r="C45" s="83"/>
      <c r="D45" s="38"/>
      <c r="E45" s="55"/>
      <c r="F45" s="40"/>
      <c r="G45" s="29"/>
      <c r="H45" s="29"/>
    </row>
    <row r="46" spans="1:8" ht="13.5" thickBot="1">
      <c r="A46" s="56" t="s">
        <v>59</v>
      </c>
      <c r="B46" s="93"/>
      <c r="C46" s="93"/>
      <c r="D46" s="34">
        <f>SUM(D43:D45)</f>
        <v>2502562</v>
      </c>
      <c r="E46" s="78"/>
      <c r="F46" s="40"/>
      <c r="G46" s="29"/>
      <c r="H46" s="29"/>
    </row>
    <row r="47" spans="1:8" ht="12.75">
      <c r="A47" s="66" t="s">
        <v>52</v>
      </c>
      <c r="B47" s="90"/>
      <c r="C47" s="90"/>
      <c r="D47" s="42">
        <v>68869</v>
      </c>
      <c r="E47" s="80"/>
      <c r="F47" s="40"/>
      <c r="G47" s="29"/>
      <c r="H47" s="29"/>
    </row>
    <row r="48" spans="1:8" ht="12.75">
      <c r="A48" s="74" t="s">
        <v>60</v>
      </c>
      <c r="B48" s="83"/>
      <c r="C48" s="83"/>
      <c r="D48" s="43"/>
      <c r="E48" s="73"/>
      <c r="F48" s="40"/>
      <c r="G48" s="29"/>
      <c r="H48" s="29"/>
    </row>
    <row r="49" spans="1:8" ht="12.75">
      <c r="A49" s="62"/>
      <c r="B49" s="92"/>
      <c r="C49" s="92"/>
      <c r="D49" s="43"/>
      <c r="E49" s="73"/>
      <c r="F49" s="40"/>
      <c r="G49" s="29"/>
      <c r="H49" s="29"/>
    </row>
    <row r="50" spans="1:8" ht="13.5" thickBot="1">
      <c r="A50" s="56" t="s">
        <v>61</v>
      </c>
      <c r="B50" s="93"/>
      <c r="C50" s="93"/>
      <c r="D50" s="44">
        <f>SUM(D47:D49)</f>
        <v>68869</v>
      </c>
      <c r="E50" s="81"/>
      <c r="F50" s="40"/>
      <c r="G50" s="29"/>
      <c r="H50" s="29"/>
    </row>
    <row r="51" spans="1:8" ht="12.75">
      <c r="A51" s="66" t="s">
        <v>53</v>
      </c>
      <c r="B51" s="90"/>
      <c r="C51" s="90"/>
      <c r="D51" s="42">
        <v>21793</v>
      </c>
      <c r="E51" s="80"/>
      <c r="F51" s="40"/>
      <c r="G51" s="29"/>
      <c r="H51" s="29"/>
    </row>
    <row r="52" spans="1:8" ht="12.75">
      <c r="A52" s="74" t="s">
        <v>62</v>
      </c>
      <c r="B52" s="83"/>
      <c r="C52" s="83"/>
      <c r="D52" s="43"/>
      <c r="E52" s="73"/>
      <c r="F52" s="40"/>
      <c r="G52" s="29"/>
      <c r="H52" s="29"/>
    </row>
    <row r="53" spans="1:8" ht="12.75">
      <c r="A53" s="62"/>
      <c r="B53" s="92"/>
      <c r="C53" s="92"/>
      <c r="D53" s="43"/>
      <c r="E53" s="73"/>
      <c r="F53" s="40"/>
      <c r="G53" s="29"/>
      <c r="H53" s="29"/>
    </row>
    <row r="54" spans="1:8" ht="13.5" thickBot="1">
      <c r="A54" s="56" t="s">
        <v>63</v>
      </c>
      <c r="B54" s="93"/>
      <c r="C54" s="93"/>
      <c r="D54" s="44">
        <f>SUM(D51:D53)</f>
        <v>21793</v>
      </c>
      <c r="E54" s="81"/>
      <c r="F54" s="40"/>
      <c r="G54" s="29"/>
      <c r="H54" s="29"/>
    </row>
    <row r="55" spans="1:8" ht="12.75">
      <c r="A55" s="66" t="s">
        <v>54</v>
      </c>
      <c r="B55" s="90"/>
      <c r="C55" s="90"/>
      <c r="D55" s="42">
        <v>3052</v>
      </c>
      <c r="E55" s="80"/>
      <c r="F55" s="40"/>
      <c r="G55" s="29"/>
      <c r="H55" s="29"/>
    </row>
    <row r="56" spans="1:8" ht="12.75">
      <c r="A56" s="74" t="s">
        <v>64</v>
      </c>
      <c r="B56" s="83"/>
      <c r="C56" s="83"/>
      <c r="D56" s="43"/>
      <c r="E56" s="73"/>
      <c r="F56" s="40"/>
      <c r="G56" s="29"/>
      <c r="H56" s="29"/>
    </row>
    <row r="57" spans="1:8" ht="12.75">
      <c r="A57" s="62"/>
      <c r="B57" s="92"/>
      <c r="C57" s="92"/>
      <c r="D57" s="43"/>
      <c r="E57" s="73"/>
      <c r="F57" s="40"/>
      <c r="G57" s="29"/>
      <c r="H57" s="29"/>
    </row>
    <row r="58" spans="1:8" ht="13.5" thickBot="1">
      <c r="A58" s="56" t="s">
        <v>63</v>
      </c>
      <c r="B58" s="93"/>
      <c r="C58" s="93"/>
      <c r="D58" s="44">
        <f>SUM(D55:D57)</f>
        <v>3052</v>
      </c>
      <c r="E58" s="81"/>
      <c r="F58" s="40"/>
      <c r="G58" s="29"/>
      <c r="H58" s="29"/>
    </row>
    <row r="59" spans="1:8" ht="12.75">
      <c r="A59" s="66" t="s">
        <v>55</v>
      </c>
      <c r="B59" s="90"/>
      <c r="C59" s="90"/>
      <c r="D59" s="42">
        <v>653</v>
      </c>
      <c r="E59" s="80"/>
      <c r="F59" s="40"/>
      <c r="G59" s="29"/>
      <c r="H59" s="29"/>
    </row>
    <row r="60" spans="1:8" ht="12.75">
      <c r="A60" s="74" t="s">
        <v>65</v>
      </c>
      <c r="B60" s="83"/>
      <c r="C60" s="83"/>
      <c r="D60" s="43"/>
      <c r="E60" s="73"/>
      <c r="F60" s="40"/>
      <c r="G60" s="29"/>
      <c r="H60" s="29"/>
    </row>
    <row r="61" spans="1:8" ht="12.75">
      <c r="A61" s="62"/>
      <c r="B61" s="92"/>
      <c r="C61" s="92"/>
      <c r="D61" s="43"/>
      <c r="E61" s="73"/>
      <c r="F61" s="40"/>
      <c r="G61" s="29"/>
      <c r="H61" s="29"/>
    </row>
    <row r="62" spans="1:8" ht="13.5" thickBot="1">
      <c r="A62" s="56"/>
      <c r="B62" s="93"/>
      <c r="C62" s="93"/>
      <c r="D62" s="44">
        <f>SUM(D59:D61)</f>
        <v>653</v>
      </c>
      <c r="E62" s="81"/>
      <c r="F62" s="40"/>
      <c r="G62" s="29"/>
      <c r="H62" s="29"/>
    </row>
    <row r="63" spans="1:8" ht="12.75">
      <c r="A63" s="66" t="s">
        <v>66</v>
      </c>
      <c r="B63" s="90"/>
      <c r="C63" s="90"/>
      <c r="D63" s="42">
        <v>3705</v>
      </c>
      <c r="E63" s="80"/>
      <c r="F63" s="40"/>
      <c r="G63" s="29"/>
      <c r="H63" s="29"/>
    </row>
    <row r="64" spans="1:8" ht="12.75">
      <c r="A64" s="74" t="s">
        <v>67</v>
      </c>
      <c r="B64" s="83"/>
      <c r="C64" s="83"/>
      <c r="D64" s="43"/>
      <c r="E64" s="73"/>
      <c r="F64" s="40"/>
      <c r="G64" s="29"/>
      <c r="H64" s="29"/>
    </row>
    <row r="65" spans="1:8" ht="12.75">
      <c r="A65" s="62"/>
      <c r="B65" s="92"/>
      <c r="C65" s="92"/>
      <c r="D65" s="43"/>
      <c r="E65" s="73"/>
      <c r="F65" s="40"/>
      <c r="G65" s="29"/>
      <c r="H65" s="29"/>
    </row>
    <row r="66" spans="1:8" ht="13.5" thickBot="1">
      <c r="A66" s="56" t="s">
        <v>63</v>
      </c>
      <c r="B66" s="93"/>
      <c r="C66" s="93"/>
      <c r="D66" s="44">
        <f>SUM(D63:D65)</f>
        <v>3705</v>
      </c>
      <c r="E66" s="81"/>
      <c r="F66" s="40"/>
      <c r="G66" s="29"/>
      <c r="H66" s="29"/>
    </row>
    <row r="67" spans="1:8" ht="12.75">
      <c r="A67" s="66" t="s">
        <v>68</v>
      </c>
      <c r="B67" s="90"/>
      <c r="C67" s="90"/>
      <c r="D67" s="45">
        <v>5852849.02</v>
      </c>
      <c r="E67" s="82"/>
      <c r="F67" s="40"/>
      <c r="G67" s="29"/>
      <c r="H67" s="29"/>
    </row>
    <row r="68" spans="1:5" ht="12.75">
      <c r="A68" s="74" t="s">
        <v>69</v>
      </c>
      <c r="B68" s="83" t="s">
        <v>29</v>
      </c>
      <c r="C68" s="83">
        <v>28</v>
      </c>
      <c r="D68" s="29">
        <f>3726-32629.92</f>
        <v>-28903.92</v>
      </c>
      <c r="E68" s="75"/>
    </row>
    <row r="69" spans="1:5" ht="12.75">
      <c r="A69" s="72"/>
      <c r="B69" s="83"/>
      <c r="C69" s="83">
        <v>29</v>
      </c>
      <c r="D69" s="38">
        <f>-2181</f>
        <v>-2181</v>
      </c>
      <c r="E69" s="55"/>
    </row>
    <row r="70" spans="1:5" ht="12.75">
      <c r="A70" s="62"/>
      <c r="B70" s="92"/>
      <c r="C70" s="92"/>
      <c r="D70" s="38"/>
      <c r="E70" s="55"/>
    </row>
    <row r="71" spans="1:5" ht="13.5" thickBot="1">
      <c r="A71" s="56" t="s">
        <v>70</v>
      </c>
      <c r="B71" s="93"/>
      <c r="C71" s="93"/>
      <c r="D71" s="34">
        <f>SUM(D67:D70)</f>
        <v>5821764.1</v>
      </c>
      <c r="E71" s="70"/>
    </row>
    <row r="72" spans="1:5" ht="12.75">
      <c r="A72" s="66" t="s">
        <v>71</v>
      </c>
      <c r="B72" s="90"/>
      <c r="C72" s="90"/>
      <c r="D72" s="46">
        <v>2043747</v>
      </c>
      <c r="E72" s="67"/>
    </row>
    <row r="73" spans="1:5" ht="12.75">
      <c r="A73" s="74" t="s">
        <v>72</v>
      </c>
      <c r="B73" s="83" t="s">
        <v>29</v>
      </c>
      <c r="C73" s="83"/>
      <c r="D73" s="61"/>
      <c r="E73" s="55"/>
    </row>
    <row r="74" spans="1:5" ht="12.75">
      <c r="A74" s="62"/>
      <c r="B74" s="92"/>
      <c r="C74" s="92"/>
      <c r="D74" s="36"/>
      <c r="E74" s="55"/>
    </row>
    <row r="75" spans="1:5" ht="13.5" thickBot="1">
      <c r="A75" s="76" t="s">
        <v>73</v>
      </c>
      <c r="B75" s="95"/>
      <c r="C75" s="95"/>
      <c r="D75" s="77">
        <f>SUM(D72:D74)</f>
        <v>2043747</v>
      </c>
      <c r="E75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51.14062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22</v>
      </c>
      <c r="B1" s="9"/>
      <c r="C1" s="9"/>
      <c r="D1" s="9"/>
    </row>
    <row r="3" spans="1:4" ht="15.75" customHeight="1">
      <c r="A3" s="110" t="s">
        <v>13</v>
      </c>
      <c r="B3" s="110"/>
      <c r="C3" s="110"/>
      <c r="D3" s="11"/>
    </row>
    <row r="4" spans="1:10" ht="30" customHeight="1">
      <c r="A4" s="111" t="s">
        <v>19</v>
      </c>
      <c r="B4" s="111"/>
      <c r="C4" s="111"/>
      <c r="D4" s="111"/>
      <c r="E4" s="11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20</v>
      </c>
      <c r="C6" s="8" t="str">
        <f>personal!E6</f>
        <v>27-29 decembrie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0" t="s">
        <v>9</v>
      </c>
      <c r="B8" s="21" t="s">
        <v>10</v>
      </c>
      <c r="C8" s="21" t="s">
        <v>11</v>
      </c>
      <c r="D8" s="21" t="s">
        <v>24</v>
      </c>
      <c r="E8" s="22" t="s">
        <v>12</v>
      </c>
    </row>
    <row r="9" spans="1:5" s="16" customFormat="1" ht="25.5">
      <c r="A9" s="118" t="s">
        <v>105</v>
      </c>
      <c r="B9" s="112" t="s">
        <v>106</v>
      </c>
      <c r="C9" s="113" t="s">
        <v>107</v>
      </c>
      <c r="D9" s="114" t="s">
        <v>82</v>
      </c>
      <c r="E9" s="119">
        <v>153284.21</v>
      </c>
    </row>
    <row r="10" spans="1:5" s="16" customFormat="1" ht="25.5">
      <c r="A10" s="118" t="s">
        <v>105</v>
      </c>
      <c r="B10" s="112" t="s">
        <v>108</v>
      </c>
      <c r="C10" s="113" t="s">
        <v>107</v>
      </c>
      <c r="D10" s="114" t="s">
        <v>82</v>
      </c>
      <c r="E10" s="119">
        <v>14734.97</v>
      </c>
    </row>
    <row r="11" spans="1:5" s="16" customFormat="1" ht="25.5">
      <c r="A11" s="118" t="s">
        <v>105</v>
      </c>
      <c r="B11" s="112" t="s">
        <v>109</v>
      </c>
      <c r="C11" s="113" t="s">
        <v>107</v>
      </c>
      <c r="D11" s="114" t="s">
        <v>82</v>
      </c>
      <c r="E11" s="119">
        <v>3727.21</v>
      </c>
    </row>
    <row r="12" spans="1:5" s="16" customFormat="1" ht="25.5">
      <c r="A12" s="118" t="s">
        <v>105</v>
      </c>
      <c r="B12" s="112" t="s">
        <v>110</v>
      </c>
      <c r="C12" s="113" t="s">
        <v>111</v>
      </c>
      <c r="D12" s="114" t="s">
        <v>82</v>
      </c>
      <c r="E12" s="120">
        <v>853639.99</v>
      </c>
    </row>
    <row r="13" spans="1:5" s="16" customFormat="1" ht="25.5">
      <c r="A13" s="118" t="s">
        <v>105</v>
      </c>
      <c r="B13" s="112" t="s">
        <v>112</v>
      </c>
      <c r="C13" s="113" t="s">
        <v>111</v>
      </c>
      <c r="D13" s="114" t="s">
        <v>82</v>
      </c>
      <c r="E13" s="119">
        <v>82060.2</v>
      </c>
    </row>
    <row r="14" spans="1:5" s="16" customFormat="1" ht="25.5">
      <c r="A14" s="118" t="s">
        <v>105</v>
      </c>
      <c r="B14" s="115" t="s">
        <v>113</v>
      </c>
      <c r="C14" s="113" t="s">
        <v>111</v>
      </c>
      <c r="D14" s="114" t="s">
        <v>82</v>
      </c>
      <c r="E14" s="121">
        <v>20756.87</v>
      </c>
    </row>
    <row r="15" spans="1:5" s="16" customFormat="1" ht="25.5">
      <c r="A15" s="118" t="s">
        <v>105</v>
      </c>
      <c r="B15" s="115" t="s">
        <v>114</v>
      </c>
      <c r="C15" s="113" t="s">
        <v>115</v>
      </c>
      <c r="D15" s="114" t="s">
        <v>82</v>
      </c>
      <c r="E15" s="121">
        <v>205883.8</v>
      </c>
    </row>
    <row r="16" spans="1:5" s="16" customFormat="1" ht="25.5">
      <c r="A16" s="118" t="s">
        <v>105</v>
      </c>
      <c r="B16" s="116" t="s">
        <v>116</v>
      </c>
      <c r="C16" s="113" t="s">
        <v>115</v>
      </c>
      <c r="D16" s="114" t="s">
        <v>82</v>
      </c>
      <c r="E16" s="122">
        <v>22161.83</v>
      </c>
    </row>
    <row r="17" spans="1:5" s="16" customFormat="1" ht="25.5">
      <c r="A17" s="118" t="s">
        <v>105</v>
      </c>
      <c r="B17" s="116" t="s">
        <v>117</v>
      </c>
      <c r="C17" s="113" t="s">
        <v>115</v>
      </c>
      <c r="D17" s="114" t="s">
        <v>82</v>
      </c>
      <c r="E17" s="122">
        <v>661</v>
      </c>
    </row>
    <row r="18" spans="1:5" ht="25.5">
      <c r="A18" s="118" t="s">
        <v>105</v>
      </c>
      <c r="B18" s="116" t="s">
        <v>118</v>
      </c>
      <c r="C18" s="113" t="s">
        <v>115</v>
      </c>
      <c r="D18" s="114" t="s">
        <v>82</v>
      </c>
      <c r="E18" s="122">
        <v>4978</v>
      </c>
    </row>
    <row r="19" spans="1:5" ht="25.5">
      <c r="A19" s="118" t="s">
        <v>105</v>
      </c>
      <c r="B19" s="116" t="s">
        <v>119</v>
      </c>
      <c r="C19" s="113" t="s">
        <v>115</v>
      </c>
      <c r="D19" s="114" t="s">
        <v>82</v>
      </c>
      <c r="E19" s="122">
        <v>4996.84</v>
      </c>
    </row>
    <row r="20" spans="1:5" ht="25.5">
      <c r="A20" s="118" t="s">
        <v>105</v>
      </c>
      <c r="B20" s="116" t="s">
        <v>120</v>
      </c>
      <c r="C20" s="113" t="s">
        <v>121</v>
      </c>
      <c r="D20" s="114" t="s">
        <v>122</v>
      </c>
      <c r="E20" s="122">
        <v>4051.18</v>
      </c>
    </row>
    <row r="21" spans="1:5" ht="25.5">
      <c r="A21" s="118" t="s">
        <v>105</v>
      </c>
      <c r="B21" s="116" t="s">
        <v>123</v>
      </c>
      <c r="C21" s="113" t="s">
        <v>124</v>
      </c>
      <c r="D21" s="114" t="s">
        <v>122</v>
      </c>
      <c r="E21" s="122">
        <v>22418.47</v>
      </c>
    </row>
    <row r="22" spans="1:5" ht="25.5">
      <c r="A22" s="118" t="s">
        <v>105</v>
      </c>
      <c r="B22" s="116" t="s">
        <v>125</v>
      </c>
      <c r="C22" s="113" t="s">
        <v>126</v>
      </c>
      <c r="D22" s="114" t="s">
        <v>127</v>
      </c>
      <c r="E22" s="122">
        <v>365.75</v>
      </c>
    </row>
    <row r="23" spans="1:5" ht="25.5">
      <c r="A23" s="118" t="s">
        <v>105</v>
      </c>
      <c r="B23" s="112" t="s">
        <v>128</v>
      </c>
      <c r="C23" s="113" t="s">
        <v>129</v>
      </c>
      <c r="D23" s="114" t="s">
        <v>127</v>
      </c>
      <c r="E23" s="119">
        <v>2023.98</v>
      </c>
    </row>
    <row r="24" spans="1:5" ht="25.5">
      <c r="A24" s="118" t="s">
        <v>105</v>
      </c>
      <c r="B24" s="112" t="s">
        <v>130</v>
      </c>
      <c r="C24" s="113" t="s">
        <v>131</v>
      </c>
      <c r="D24" s="114" t="s">
        <v>127</v>
      </c>
      <c r="E24" s="119">
        <v>375.57</v>
      </c>
    </row>
    <row r="25" spans="1:5" ht="25.5">
      <c r="A25" s="118" t="s">
        <v>105</v>
      </c>
      <c r="B25" s="112" t="s">
        <v>132</v>
      </c>
      <c r="C25" s="113" t="s">
        <v>133</v>
      </c>
      <c r="D25" s="114" t="s">
        <v>134</v>
      </c>
      <c r="E25" s="119">
        <v>5050.69</v>
      </c>
    </row>
    <row r="26" spans="1:5" ht="25.5">
      <c r="A26" s="118" t="s">
        <v>105</v>
      </c>
      <c r="B26" s="112" t="s">
        <v>135</v>
      </c>
      <c r="C26" s="113" t="s">
        <v>136</v>
      </c>
      <c r="D26" s="114" t="s">
        <v>134</v>
      </c>
      <c r="E26" s="119">
        <v>26484.31</v>
      </c>
    </row>
    <row r="27" spans="1:5" ht="25.5">
      <c r="A27" s="118" t="s">
        <v>105</v>
      </c>
      <c r="B27" s="112" t="s">
        <v>137</v>
      </c>
      <c r="C27" s="113" t="s">
        <v>138</v>
      </c>
      <c r="D27" s="114" t="s">
        <v>139</v>
      </c>
      <c r="E27" s="119">
        <v>937</v>
      </c>
    </row>
    <row r="28" spans="1:5" ht="25.5">
      <c r="A28" s="118" t="s">
        <v>105</v>
      </c>
      <c r="B28" s="112" t="s">
        <v>140</v>
      </c>
      <c r="C28" s="113" t="s">
        <v>141</v>
      </c>
      <c r="D28" s="114" t="s">
        <v>139</v>
      </c>
      <c r="E28" s="119">
        <v>4915.42</v>
      </c>
    </row>
    <row r="29" spans="1:5" ht="38.25">
      <c r="A29" s="118" t="s">
        <v>105</v>
      </c>
      <c r="B29" s="112" t="s">
        <v>142</v>
      </c>
      <c r="C29" s="113" t="s">
        <v>143</v>
      </c>
      <c r="D29" s="114" t="s">
        <v>82</v>
      </c>
      <c r="E29" s="120">
        <v>89777</v>
      </c>
    </row>
    <row r="30" spans="1:5" ht="38.25">
      <c r="A30" s="118" t="s">
        <v>105</v>
      </c>
      <c r="B30" s="115" t="s">
        <v>144</v>
      </c>
      <c r="C30" s="113" t="s">
        <v>143</v>
      </c>
      <c r="D30" s="114" t="s">
        <v>82</v>
      </c>
      <c r="E30" s="121">
        <v>6350</v>
      </c>
    </row>
    <row r="31" spans="1:5" ht="38.25">
      <c r="A31" s="118" t="s">
        <v>105</v>
      </c>
      <c r="B31" s="115" t="s">
        <v>145</v>
      </c>
      <c r="C31" s="113" t="s">
        <v>143</v>
      </c>
      <c r="D31" s="114" t="s">
        <v>82</v>
      </c>
      <c r="E31" s="121">
        <v>2163</v>
      </c>
    </row>
    <row r="32" spans="1:5" ht="38.25">
      <c r="A32" s="118" t="s">
        <v>105</v>
      </c>
      <c r="B32" s="112" t="s">
        <v>146</v>
      </c>
      <c r="C32" s="113" t="s">
        <v>143</v>
      </c>
      <c r="D32" s="114" t="s">
        <v>82</v>
      </c>
      <c r="E32" s="119">
        <v>43911</v>
      </c>
    </row>
    <row r="33" spans="1:5" ht="38.25">
      <c r="A33" s="118" t="s">
        <v>105</v>
      </c>
      <c r="B33" s="112" t="s">
        <v>147</v>
      </c>
      <c r="C33" s="113" t="s">
        <v>143</v>
      </c>
      <c r="D33" s="114" t="s">
        <v>82</v>
      </c>
      <c r="E33" s="119">
        <v>3915</v>
      </c>
    </row>
    <row r="34" spans="1:5" ht="38.25">
      <c r="A34" s="118" t="s">
        <v>105</v>
      </c>
      <c r="B34" s="115" t="s">
        <v>148</v>
      </c>
      <c r="C34" s="113" t="s">
        <v>143</v>
      </c>
      <c r="D34" s="114" t="s">
        <v>82</v>
      </c>
      <c r="E34" s="121">
        <v>1076</v>
      </c>
    </row>
    <row r="35" spans="1:5" ht="25.5">
      <c r="A35" s="118" t="s">
        <v>80</v>
      </c>
      <c r="B35" s="115" t="s">
        <v>149</v>
      </c>
      <c r="C35" s="113" t="s">
        <v>121</v>
      </c>
      <c r="D35" s="114" t="s">
        <v>122</v>
      </c>
      <c r="E35" s="121">
        <v>1693.25</v>
      </c>
    </row>
    <row r="36" spans="1:5" ht="25.5">
      <c r="A36" s="123" t="s">
        <v>80</v>
      </c>
      <c r="B36" s="115" t="s">
        <v>150</v>
      </c>
      <c r="C36" s="113" t="s">
        <v>124</v>
      </c>
      <c r="D36" s="114" t="s">
        <v>122</v>
      </c>
      <c r="E36" s="121">
        <v>9370.14</v>
      </c>
    </row>
    <row r="37" spans="1:5" ht="38.25">
      <c r="A37" s="118" t="s">
        <v>80</v>
      </c>
      <c r="B37" s="115" t="s">
        <v>151</v>
      </c>
      <c r="C37" s="113" t="s">
        <v>152</v>
      </c>
      <c r="D37" s="114" t="s">
        <v>82</v>
      </c>
      <c r="E37" s="121">
        <v>1142</v>
      </c>
    </row>
    <row r="38" spans="1:5" ht="38.25">
      <c r="A38" s="123" t="s">
        <v>80</v>
      </c>
      <c r="B38" s="115" t="s">
        <v>153</v>
      </c>
      <c r="C38" s="113" t="s">
        <v>152</v>
      </c>
      <c r="D38" s="114" t="s">
        <v>82</v>
      </c>
      <c r="E38" s="121">
        <v>46610</v>
      </c>
    </row>
    <row r="39" spans="1:5" ht="38.25">
      <c r="A39" s="118" t="s">
        <v>80</v>
      </c>
      <c r="B39" s="115" t="s">
        <v>154</v>
      </c>
      <c r="C39" s="113" t="s">
        <v>152</v>
      </c>
      <c r="D39" s="114" t="s">
        <v>82</v>
      </c>
      <c r="E39" s="121">
        <v>4167</v>
      </c>
    </row>
    <row r="40" spans="1:5" ht="38.25">
      <c r="A40" s="123" t="s">
        <v>80</v>
      </c>
      <c r="B40" s="115" t="s">
        <v>155</v>
      </c>
      <c r="C40" s="113" t="s">
        <v>156</v>
      </c>
      <c r="D40" s="114" t="s">
        <v>157</v>
      </c>
      <c r="E40" s="121">
        <v>1403.97</v>
      </c>
    </row>
    <row r="41" spans="1:5" ht="38.25">
      <c r="A41" s="118" t="s">
        <v>80</v>
      </c>
      <c r="B41" s="115" t="s">
        <v>158</v>
      </c>
      <c r="C41" s="113" t="s">
        <v>156</v>
      </c>
      <c r="D41" s="114" t="s">
        <v>157</v>
      </c>
      <c r="E41" s="121">
        <v>31.55</v>
      </c>
    </row>
    <row r="42" spans="1:5" ht="38.25">
      <c r="A42" s="123" t="s">
        <v>80</v>
      </c>
      <c r="B42" s="115" t="s">
        <v>159</v>
      </c>
      <c r="C42" s="113" t="s">
        <v>160</v>
      </c>
      <c r="D42" s="114" t="s">
        <v>157</v>
      </c>
      <c r="E42" s="121">
        <v>7362.03</v>
      </c>
    </row>
    <row r="43" spans="1:5" ht="38.25">
      <c r="A43" s="118" t="s">
        <v>80</v>
      </c>
      <c r="B43" s="115" t="s">
        <v>161</v>
      </c>
      <c r="C43" s="113" t="s">
        <v>160</v>
      </c>
      <c r="D43" s="114" t="s">
        <v>157</v>
      </c>
      <c r="E43" s="121">
        <v>165.45</v>
      </c>
    </row>
    <row r="44" spans="1:5" ht="38.25">
      <c r="A44" s="123" t="s">
        <v>80</v>
      </c>
      <c r="B44" s="115" t="s">
        <v>162</v>
      </c>
      <c r="C44" s="113" t="s">
        <v>163</v>
      </c>
      <c r="D44" s="117" t="s">
        <v>82</v>
      </c>
      <c r="E44" s="121">
        <v>2064.64</v>
      </c>
    </row>
    <row r="45" spans="1:5" ht="38.25">
      <c r="A45" s="123" t="s">
        <v>80</v>
      </c>
      <c r="B45" s="115" t="s">
        <v>164</v>
      </c>
      <c r="C45" s="113" t="s">
        <v>163</v>
      </c>
      <c r="D45" s="117" t="s">
        <v>82</v>
      </c>
      <c r="E45" s="121">
        <v>46.44</v>
      </c>
    </row>
    <row r="46" spans="1:5" ht="38.25">
      <c r="A46" s="118" t="s">
        <v>80</v>
      </c>
      <c r="B46" s="115" t="s">
        <v>165</v>
      </c>
      <c r="C46" s="113" t="s">
        <v>166</v>
      </c>
      <c r="D46" s="117" t="s">
        <v>82</v>
      </c>
      <c r="E46" s="121">
        <v>10826.36</v>
      </c>
    </row>
    <row r="47" spans="1:5" ht="38.25">
      <c r="A47" s="123" t="s">
        <v>80</v>
      </c>
      <c r="B47" s="115" t="s">
        <v>167</v>
      </c>
      <c r="C47" s="113" t="s">
        <v>166</v>
      </c>
      <c r="D47" s="117" t="s">
        <v>82</v>
      </c>
      <c r="E47" s="121">
        <v>243.56</v>
      </c>
    </row>
    <row r="48" spans="1:5" ht="38.25">
      <c r="A48" s="118" t="s">
        <v>80</v>
      </c>
      <c r="B48" s="115" t="s">
        <v>168</v>
      </c>
      <c r="C48" s="113" t="s">
        <v>169</v>
      </c>
      <c r="D48" s="117" t="s">
        <v>82</v>
      </c>
      <c r="E48" s="121">
        <v>119.96</v>
      </c>
    </row>
    <row r="49" spans="1:5" ht="38.25">
      <c r="A49" s="123" t="s">
        <v>80</v>
      </c>
      <c r="B49" s="115" t="s">
        <v>170</v>
      </c>
      <c r="C49" s="113" t="s">
        <v>169</v>
      </c>
      <c r="D49" s="117" t="s">
        <v>82</v>
      </c>
      <c r="E49" s="121">
        <v>5317.68</v>
      </c>
    </row>
    <row r="50" spans="1:5" ht="38.25">
      <c r="A50" s="123" t="s">
        <v>80</v>
      </c>
      <c r="B50" s="115" t="s">
        <v>171</v>
      </c>
      <c r="C50" s="113" t="s">
        <v>172</v>
      </c>
      <c r="D50" s="117" t="s">
        <v>82</v>
      </c>
      <c r="E50" s="121">
        <v>629.04</v>
      </c>
    </row>
    <row r="51" spans="1:5" ht="39" thickBot="1">
      <c r="A51" s="124" t="s">
        <v>80</v>
      </c>
      <c r="B51" s="125" t="s">
        <v>173</v>
      </c>
      <c r="C51" s="126" t="s">
        <v>172</v>
      </c>
      <c r="D51" s="127" t="s">
        <v>82</v>
      </c>
      <c r="E51" s="128">
        <v>27884.32</v>
      </c>
    </row>
    <row r="52" spans="1:5" ht="14.25" customHeight="1" thickBot="1">
      <c r="A52" s="129"/>
      <c r="B52" s="23"/>
      <c r="C52" s="23"/>
      <c r="D52" s="32" t="s">
        <v>5</v>
      </c>
      <c r="E52" s="24">
        <f>SUM(E9:E51)</f>
        <v>1699776.6800000002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5511811023622047" bottom="0.35433070866141736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B30" sqref="B30"/>
    </sheetView>
  </sheetViews>
  <sheetFormatPr defaultColWidth="10.421875" defaultRowHeight="12.75"/>
  <cols>
    <col min="1" max="1" width="9.421875" style="97" customWidth="1"/>
    <col min="2" max="2" width="17.28125" style="97" customWidth="1"/>
    <col min="3" max="3" width="14.7109375" style="97" customWidth="1"/>
    <col min="4" max="4" width="24.7109375" style="97" customWidth="1"/>
    <col min="5" max="5" width="42.8515625" style="97" bestFit="1" customWidth="1"/>
    <col min="6" max="6" width="15.00390625" style="97" customWidth="1"/>
    <col min="7" max="16384" width="10.421875" style="97" customWidth="1"/>
  </cols>
  <sheetData>
    <row r="1" spans="1:6" ht="12.75">
      <c r="A1" s="7" t="s">
        <v>23</v>
      </c>
      <c r="B1" s="96"/>
      <c r="C1" s="5"/>
      <c r="D1" s="5"/>
      <c r="E1" s="96"/>
      <c r="F1" s="96"/>
    </row>
    <row r="2" spans="2:6" ht="12.75">
      <c r="B2" s="96"/>
      <c r="C2" s="96"/>
      <c r="D2" s="96"/>
      <c r="E2" s="96"/>
      <c r="F2" s="96"/>
    </row>
    <row r="3" spans="1:6" ht="12.75">
      <c r="A3" s="7" t="s">
        <v>14</v>
      </c>
      <c r="B3" s="5"/>
      <c r="C3" s="96"/>
      <c r="D3" s="5"/>
      <c r="E3" s="98"/>
      <c r="F3" s="96"/>
    </row>
    <row r="4" spans="1:6" ht="12.75">
      <c r="A4" s="7" t="s">
        <v>18</v>
      </c>
      <c r="B4" s="5"/>
      <c r="C4" s="96"/>
      <c r="D4" s="5"/>
      <c r="E4" s="96"/>
      <c r="F4" s="5"/>
    </row>
    <row r="5" spans="1:6" ht="12.75">
      <c r="A5" s="96"/>
      <c r="B5" s="5"/>
      <c r="C5" s="96"/>
      <c r="D5" s="96"/>
      <c r="E5" s="96"/>
      <c r="F5" s="96"/>
    </row>
    <row r="6" spans="1:6" ht="12.75">
      <c r="A6" s="96"/>
      <c r="B6" s="6"/>
      <c r="C6" s="18" t="s">
        <v>20</v>
      </c>
      <c r="D6" s="19" t="str">
        <f>personal!E6</f>
        <v>27-29 decembrie 2023</v>
      </c>
      <c r="E6" s="96"/>
      <c r="F6" s="96"/>
    </row>
    <row r="7" spans="1:6" ht="13.5" thickBot="1">
      <c r="A7" s="96"/>
      <c r="B7" s="96"/>
      <c r="C7" s="96"/>
      <c r="D7" s="96"/>
      <c r="E7" s="96"/>
      <c r="F7" s="96"/>
    </row>
    <row r="8" spans="1:6" ht="51.75" thickBot="1">
      <c r="A8" s="25" t="s">
        <v>6</v>
      </c>
      <c r="B8" s="26" t="s">
        <v>7</v>
      </c>
      <c r="C8" s="27" t="s">
        <v>8</v>
      </c>
      <c r="D8" s="26" t="s">
        <v>15</v>
      </c>
      <c r="E8" s="26" t="s">
        <v>16</v>
      </c>
      <c r="F8" s="28" t="s">
        <v>17</v>
      </c>
    </row>
    <row r="9" spans="1:6" ht="12.75">
      <c r="A9" s="130">
        <v>1</v>
      </c>
      <c r="B9" s="100" t="s">
        <v>74</v>
      </c>
      <c r="C9" s="100">
        <v>1345</v>
      </c>
      <c r="D9" s="99" t="s">
        <v>75</v>
      </c>
      <c r="E9" s="101" t="s">
        <v>76</v>
      </c>
      <c r="F9" s="131">
        <v>17465</v>
      </c>
    </row>
    <row r="10" spans="1:6" ht="12.75">
      <c r="A10" s="130">
        <v>2</v>
      </c>
      <c r="B10" s="100" t="s">
        <v>74</v>
      </c>
      <c r="C10" s="100">
        <v>1344</v>
      </c>
      <c r="D10" s="99" t="s">
        <v>75</v>
      </c>
      <c r="E10" s="101" t="s">
        <v>77</v>
      </c>
      <c r="F10" s="131">
        <v>44299</v>
      </c>
    </row>
    <row r="11" spans="1:6" ht="12.75">
      <c r="A11" s="130">
        <v>3</v>
      </c>
      <c r="B11" s="100" t="s">
        <v>74</v>
      </c>
      <c r="C11" s="100">
        <v>1343</v>
      </c>
      <c r="D11" s="99" t="s">
        <v>75</v>
      </c>
      <c r="E11" s="101" t="s">
        <v>78</v>
      </c>
      <c r="F11" s="131">
        <v>3094.4</v>
      </c>
    </row>
    <row r="12" spans="1:6" ht="12.75">
      <c r="A12" s="130">
        <v>4</v>
      </c>
      <c r="B12" s="100" t="s">
        <v>74</v>
      </c>
      <c r="C12" s="100">
        <v>1346</v>
      </c>
      <c r="D12" s="99" t="s">
        <v>75</v>
      </c>
      <c r="E12" s="101" t="s">
        <v>79</v>
      </c>
      <c r="F12" s="131">
        <v>204831.13</v>
      </c>
    </row>
    <row r="13" spans="1:256" ht="12.75">
      <c r="A13" s="130">
        <v>5</v>
      </c>
      <c r="B13" s="100" t="s">
        <v>80</v>
      </c>
      <c r="C13" s="100" t="s">
        <v>81</v>
      </c>
      <c r="D13" s="99" t="s">
        <v>82</v>
      </c>
      <c r="E13" s="108" t="s">
        <v>83</v>
      </c>
      <c r="F13" s="131">
        <v>6947.6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6" ht="12.75">
      <c r="A14" s="130">
        <v>6</v>
      </c>
      <c r="B14" s="100" t="s">
        <v>80</v>
      </c>
      <c r="C14" s="100" t="s">
        <v>84</v>
      </c>
      <c r="D14" s="99" t="s">
        <v>82</v>
      </c>
      <c r="E14" s="108" t="s">
        <v>85</v>
      </c>
      <c r="F14" s="131">
        <v>1486624.32</v>
      </c>
    </row>
    <row r="15" spans="1:6" ht="12.75">
      <c r="A15" s="130">
        <v>7</v>
      </c>
      <c r="B15" s="100" t="s">
        <v>80</v>
      </c>
      <c r="C15" s="100" t="s">
        <v>86</v>
      </c>
      <c r="D15" s="99" t="s">
        <v>82</v>
      </c>
      <c r="E15" s="108" t="s">
        <v>87</v>
      </c>
      <c r="F15" s="131">
        <v>249922.65</v>
      </c>
    </row>
    <row r="16" spans="1:6" ht="12.75">
      <c r="A16" s="130">
        <v>8</v>
      </c>
      <c r="B16" s="100" t="s">
        <v>80</v>
      </c>
      <c r="C16" s="100" t="s">
        <v>88</v>
      </c>
      <c r="D16" s="99" t="s">
        <v>82</v>
      </c>
      <c r="E16" s="108" t="s">
        <v>89</v>
      </c>
      <c r="F16" s="131">
        <v>80059.43</v>
      </c>
    </row>
    <row r="17" spans="1:6" ht="12.75">
      <c r="A17" s="130">
        <v>9</v>
      </c>
      <c r="B17" s="100" t="s">
        <v>80</v>
      </c>
      <c r="C17" s="100" t="s">
        <v>90</v>
      </c>
      <c r="D17" s="99" t="s">
        <v>82</v>
      </c>
      <c r="E17" s="108" t="s">
        <v>91</v>
      </c>
      <c r="F17" s="131">
        <v>31649.7</v>
      </c>
    </row>
    <row r="18" spans="1:6" ht="12.75">
      <c r="A18" s="130">
        <v>10</v>
      </c>
      <c r="B18" s="100" t="s">
        <v>80</v>
      </c>
      <c r="C18" s="100" t="s">
        <v>92</v>
      </c>
      <c r="D18" s="99" t="s">
        <v>82</v>
      </c>
      <c r="E18" s="108" t="s">
        <v>93</v>
      </c>
      <c r="F18" s="131">
        <v>175707.13</v>
      </c>
    </row>
    <row r="19" spans="1:6" ht="12.75">
      <c r="A19" s="130">
        <v>11</v>
      </c>
      <c r="B19" s="100" t="s">
        <v>80</v>
      </c>
      <c r="C19" s="100" t="s">
        <v>94</v>
      </c>
      <c r="D19" s="99" t="s">
        <v>82</v>
      </c>
      <c r="E19" s="108" t="s">
        <v>95</v>
      </c>
      <c r="F19" s="131">
        <v>163588</v>
      </c>
    </row>
    <row r="20" spans="1:6" ht="12.75">
      <c r="A20" s="130">
        <v>12</v>
      </c>
      <c r="B20" s="100" t="s">
        <v>80</v>
      </c>
      <c r="C20" s="100" t="s">
        <v>96</v>
      </c>
      <c r="D20" s="99" t="s">
        <v>82</v>
      </c>
      <c r="E20" s="108" t="s">
        <v>97</v>
      </c>
      <c r="F20" s="131">
        <v>91686.6</v>
      </c>
    </row>
    <row r="21" spans="1:6" ht="12.75">
      <c r="A21" s="130">
        <v>13</v>
      </c>
      <c r="B21" s="100" t="s">
        <v>80</v>
      </c>
      <c r="C21" s="100" t="s">
        <v>98</v>
      </c>
      <c r="D21" s="99" t="s">
        <v>82</v>
      </c>
      <c r="E21" s="108" t="s">
        <v>99</v>
      </c>
      <c r="F21" s="131">
        <v>1207.5</v>
      </c>
    </row>
    <row r="22" spans="1:6" ht="12.75">
      <c r="A22" s="130">
        <v>14</v>
      </c>
      <c r="B22" s="100" t="s">
        <v>80</v>
      </c>
      <c r="C22" s="100" t="s">
        <v>100</v>
      </c>
      <c r="D22" s="99" t="s">
        <v>82</v>
      </c>
      <c r="E22" s="108" t="s">
        <v>101</v>
      </c>
      <c r="F22" s="131">
        <v>1117.5</v>
      </c>
    </row>
    <row r="23" spans="1:6" ht="13.5" thickBot="1">
      <c r="A23" s="132">
        <v>15</v>
      </c>
      <c r="B23" s="103" t="s">
        <v>80</v>
      </c>
      <c r="C23" s="103" t="s">
        <v>102</v>
      </c>
      <c r="D23" s="102" t="s">
        <v>82</v>
      </c>
      <c r="E23" s="109" t="s">
        <v>103</v>
      </c>
      <c r="F23" s="133">
        <v>1240.63</v>
      </c>
    </row>
    <row r="24" spans="1:6" ht="18.75" customHeight="1" thickBot="1">
      <c r="A24" s="104"/>
      <c r="B24" s="105"/>
      <c r="C24" s="105"/>
      <c r="D24" s="105"/>
      <c r="E24" s="106" t="s">
        <v>5</v>
      </c>
      <c r="F24" s="107">
        <f>SUM(F9:F23)</f>
        <v>2559440.59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2024-01-12T10:24:02Z</cp:lastPrinted>
  <dcterms:created xsi:type="dcterms:W3CDTF">2016-01-19T13:06:09Z</dcterms:created>
  <dcterms:modified xsi:type="dcterms:W3CDTF">2024-01-12T10:24:11Z</dcterms:modified>
  <cp:category/>
  <cp:version/>
  <cp:contentType/>
  <cp:contentStatus/>
</cp:coreProperties>
</file>